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definedNames/>
  <calcPr fullCalcOnLoad="1"/>
</workbook>
</file>

<file path=xl/sharedStrings.xml><?xml version="1.0" encoding="utf-8"?>
<sst xmlns="http://schemas.openxmlformats.org/spreadsheetml/2006/main" count="1288" uniqueCount="176">
  <si>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</si>
  <si>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</si>
  <si>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</si>
  <si>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</si>
  <si>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</si>
  <si>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</si>
  <si>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</si>
  <si>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</si>
  <si>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</si>
  <si>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</si>
  <si>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</si>
  <si>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</si>
  <si>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</si>
  <si>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</si>
  <si>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</si>
  <si>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</si>
  <si>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</si>
  <si>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</si>
  <si>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</si>
  <si>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</si>
  <si>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</si>
  <si>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</si>
  <si>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</si>
  <si>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</si>
  <si>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</si>
  <si>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</si>
  <si>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</si>
  <si>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</si>
  <si>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</si>
  <si>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</si>
  <si>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</si>
  <si>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</si>
  <si>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</si>
  <si>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</si>
  <si>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</si>
  <si>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</si>
  <si>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</si>
  <si>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</si>
  <si>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</si>
  <si>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</si>
  <si>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</si>
  <si>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</si>
  <si>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</si>
  <si>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</si>
  <si>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</si>
  <si>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</si>
  <si>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</si>
  <si>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</si>
  <si>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</si>
  <si>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</si>
  <si>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</si>
  <si>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</si>
  <si>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</si>
  <si>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</si>
  <si>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</si>
  <si>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</si>
  <si>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</si>
  <si>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</si>
  <si>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</si>
  <si>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</si>
  <si>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</si>
  <si>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</si>
  <si>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</si>
  <si>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</si>
  <si>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</si>
  <si>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</si>
  <si>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</si>
  <si>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</si>
  <si>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</si>
  <si>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</si>
  <si>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</si>
  <si>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</si>
  <si>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</si>
  <si>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</si>
  <si>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</si>
  <si>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</si>
  <si>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</si>
  <si>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</si>
  <si>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</si>
  <si>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</si>
  <si>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</si>
  <si>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</si>
  <si>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</si>
  <si>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</si>
  <si>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</si>
  <si>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</si>
  <si>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</si>
  <si>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</si>
  <si>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</si>
  <si>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</si>
  <si>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</si>
  <si>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</si>
  <si>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</si>
  <si>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</si>
  <si>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</si>
  <si>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</si>
  <si>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</si>
  <si>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</si>
  <si>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</si>
  <si>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</si>
  <si>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</si>
  <si>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</si>
  <si>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</si>
  <si>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</si>
  <si>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</si>
  <si>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</si>
  <si>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</si>
  <si>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</si>
  <si>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</si>
  <si>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</si>
  <si>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</si>
  <si>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</si>
  <si>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</si>
  <si>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</si>
  <si>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</si>
  <si>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</si>
  <si>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</si>
  <si>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</si>
  <si>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</si>
  <si>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</si>
  <si>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</si>
  <si>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</si>
  <si>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</si>
  <si>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</si>
  <si>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</si>
  <si>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</si>
  <si>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</si>
  <si>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</si>
  <si>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</si>
  <si>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</si>
  <si>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</si>
  <si>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</si>
  <si>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</si>
  <si>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</si>
  <si>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</si>
  <si>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</si>
  <si>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</si>
  <si>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</si>
  <si>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</si>
  <si>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</si>
  <si>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</si>
  <si>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</si>
  <si>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</si>
  <si>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</si>
  <si>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</si>
  <si>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</si>
  <si>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</si>
  <si>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</si>
  <si>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</si>
  <si>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</si>
  <si>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</si>
  <si>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</si>
  <si>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</si>
  <si>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</si>
  <si>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</si>
  <si>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</si>
  <si>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</si>
  <si>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</si>
  <si>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</si>
  <si>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</si>
  <si>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</si>
  <si>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</si>
  <si>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</si>
  <si>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</si>
  <si>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</si>
  <si>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</si>
  <si>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</si>
  <si>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</si>
  <si>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</si>
  <si>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</si>
  <si>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</si>
  <si>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75                                        за 2015 год</t>
  </si>
  <si>
    <t>с 01.07.15г.        0,70</t>
  </si>
  <si>
    <t>Ремонтные работы</t>
  </si>
  <si>
    <t>Замена концевых плетей отопления и запорной раматуры, под. № 9.</t>
  </si>
  <si>
    <t>Остаток на 01.01.2016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</si>
</sst>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6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/>
    </xf>
    <xf numFmtId="2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D2" sqref="D2:O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6" max="6" width="10.140625" style="0" bestFit="1" customWidth="1"/>
  </cols>
  <sheetData>
    <row r="1" spans="1:15" ht="18.75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" customHeight="1">
      <c r="A2" s="52" t="s">
        <v>0</v>
      </c>
      <c r="B2" s="52" t="s">
        <v>1</v>
      </c>
      <c r="C2" s="52" t="s">
        <v>2</v>
      </c>
      <c r="D2" s="53" t="s">
        <v>3</v>
      </c>
      <c r="E2" s="53"/>
      <c r="F2" s="47" t="s">
        <v>104</v>
      </c>
      <c r="G2" s="53" t="s">
        <v>4</v>
      </c>
      <c r="H2" s="53"/>
      <c r="I2" s="47" t="str">
        <f>F2</f>
        <v>оплачено дата</v>
      </c>
      <c r="J2" s="53" t="s">
        <v>5</v>
      </c>
      <c r="K2" s="53"/>
      <c r="L2" s="47" t="str">
        <f>I2</f>
        <v>оплачено дата</v>
      </c>
      <c r="M2" s="53" t="s">
        <v>6</v>
      </c>
      <c r="N2" s="53"/>
      <c r="O2" s="49" t="str">
        <f>L2</f>
        <v>оплачено дата</v>
      </c>
    </row>
    <row r="3" spans="1:15" ht="30">
      <c r="A3" s="52"/>
      <c r="B3" s="52"/>
      <c r="C3" s="52"/>
      <c r="D3" s="6" t="s">
        <v>10</v>
      </c>
      <c r="E3" s="6" t="s">
        <v>11</v>
      </c>
      <c r="F3" s="48"/>
      <c r="G3" s="6" t="s">
        <v>10</v>
      </c>
      <c r="H3" s="6" t="s">
        <v>11</v>
      </c>
      <c r="I3" s="48"/>
      <c r="J3" s="6" t="s">
        <v>10</v>
      </c>
      <c r="K3" s="6" t="s">
        <v>11</v>
      </c>
      <c r="L3" s="48"/>
      <c r="M3" s="6" t="s">
        <v>10</v>
      </c>
      <c r="N3" s="6" t="s">
        <v>11</v>
      </c>
      <c r="O3" s="50"/>
    </row>
    <row r="4" spans="1:15" ht="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>
      <c r="A5" s="2">
        <v>2</v>
      </c>
      <c r="B5" s="2"/>
      <c r="C5" s="2"/>
      <c r="D5" s="2">
        <v>0.218</v>
      </c>
      <c r="E5" s="2">
        <f aca="true" t="shared" si="0" ref="E5:E68">ROUND(C5*D5,2)</f>
        <v>0</v>
      </c>
      <c r="F5" s="2"/>
      <c r="G5" s="2"/>
      <c r="H5" s="2">
        <f aca="true" t="shared" si="1" ref="H5:H68">ROUND(C5*G5,2)</f>
        <v>0</v>
      </c>
      <c r="I5" s="2"/>
      <c r="J5" s="2"/>
      <c r="K5" s="2">
        <f aca="true" t="shared" si="2" ref="K5:K68">ROUND(C5*J5,2)</f>
        <v>0</v>
      </c>
      <c r="L5" s="2"/>
      <c r="M5" s="2"/>
      <c r="N5" s="2">
        <f aca="true" t="shared" si="3" ref="N5:N68">ROUND(C5*M5,2)</f>
        <v>0</v>
      </c>
      <c r="O5" s="2"/>
    </row>
    <row r="6" spans="1:15" ht="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28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 ht="15">
      <c r="A69" s="2">
        <v>66</v>
      </c>
      <c r="B69" s="2"/>
      <c r="C69" s="2"/>
      <c r="D69" s="2">
        <v>0.218</v>
      </c>
      <c r="E69" s="2">
        <f>ROUND(C69*D69,2)</f>
        <v>0</v>
      </c>
      <c r="F69" s="2"/>
      <c r="G69" s="2"/>
      <c r="H69" s="2">
        <f>ROUND(C69*G69,2)</f>
        <v>0</v>
      </c>
      <c r="I69" s="2"/>
      <c r="J69" s="2"/>
      <c r="K69" s="2">
        <f>ROUND(C69*J69,2)</f>
        <v>0</v>
      </c>
      <c r="L69" s="2"/>
      <c r="M69" s="2"/>
      <c r="N69" s="2">
        <f>ROUND(C69*M69,2)</f>
        <v>0</v>
      </c>
      <c r="O69" s="2"/>
    </row>
    <row r="70" spans="1:15" ht="15">
      <c r="A70" s="2">
        <v>67</v>
      </c>
      <c r="B70" s="2"/>
      <c r="C70" s="2"/>
      <c r="D70" s="2">
        <v>0.218</v>
      </c>
      <c r="E70" s="2">
        <f>ROUND(C70*D70,2)</f>
        <v>0</v>
      </c>
      <c r="F70" s="2"/>
      <c r="G70" s="2"/>
      <c r="H70" s="2">
        <f>ROUND(C70*G70,2)</f>
        <v>0</v>
      </c>
      <c r="I70" s="2"/>
      <c r="J70" s="2"/>
      <c r="K70" s="2">
        <f>ROUND(C70*J70,2)</f>
        <v>0</v>
      </c>
      <c r="L70" s="2"/>
      <c r="M70" s="2"/>
      <c r="N70" s="2">
        <f>ROUND(C70*M70,2)</f>
        <v>0</v>
      </c>
      <c r="O70" s="2"/>
    </row>
    <row r="71" spans="1:15" ht="15">
      <c r="A71" s="2">
        <v>68</v>
      </c>
      <c r="B71" s="2"/>
      <c r="C71" s="2"/>
      <c r="D71" s="2">
        <v>0.218</v>
      </c>
      <c r="E71" s="2">
        <f>ROUND(C71*D71,2)</f>
        <v>0</v>
      </c>
      <c r="F71" s="2"/>
      <c r="G71" s="2"/>
      <c r="H71" s="2">
        <f>ROUND(C71*G71,2)</f>
        <v>0</v>
      </c>
      <c r="I71" s="2"/>
      <c r="J71" s="2"/>
      <c r="K71" s="2">
        <f>ROUND(C71*J71,2)</f>
        <v>0</v>
      </c>
      <c r="L71" s="2"/>
      <c r="M71" s="2"/>
      <c r="N71" s="2">
        <f>ROUND(C71*M71,2)</f>
        <v>0</v>
      </c>
      <c r="O71" s="2"/>
    </row>
    <row r="72" spans="1:15" ht="15">
      <c r="A72" s="2">
        <v>69</v>
      </c>
      <c r="B72" s="2"/>
      <c r="C72" s="2"/>
      <c r="D72" s="2">
        <v>0.218</v>
      </c>
      <c r="E72" s="2">
        <f>ROUND(C72*D72,2)</f>
        <v>0</v>
      </c>
      <c r="F72" s="2"/>
      <c r="G72" s="2"/>
      <c r="H72" s="2">
        <f>ROUND(C72*G72,2)</f>
        <v>0</v>
      </c>
      <c r="I72" s="2"/>
      <c r="J72" s="2"/>
      <c r="K72" s="2">
        <f>ROUND(C72*J72,2)</f>
        <v>0</v>
      </c>
      <c r="L72" s="2"/>
      <c r="M72" s="2"/>
      <c r="N72" s="2">
        <f>ROUND(C72*M72,2)</f>
        <v>0</v>
      </c>
      <c r="O72" s="2"/>
    </row>
    <row r="73" spans="1:15" ht="15">
      <c r="A73" s="2">
        <v>70</v>
      </c>
      <c r="B73" s="2"/>
      <c r="C73" s="2"/>
      <c r="D73" s="2">
        <v>0.218</v>
      </c>
      <c r="E73" s="2">
        <f>ROUND(C73*D73,2)</f>
        <v>0</v>
      </c>
      <c r="F73" s="2"/>
      <c r="G73" s="2"/>
      <c r="H73" s="2">
        <f>ROUND(C73*G73,2)</f>
        <v>0</v>
      </c>
      <c r="I73" s="2"/>
      <c r="J73" s="2"/>
      <c r="K73" s="2">
        <f>ROUND(C73*J73,2)</f>
        <v>0</v>
      </c>
      <c r="L73" s="2"/>
      <c r="M73" s="2"/>
      <c r="N73" s="2">
        <f>ROUND(C73*M73,2)</f>
        <v>0</v>
      </c>
      <c r="O73" s="2"/>
    </row>
    <row r="74" spans="3:15" ht="18.75">
      <c r="C74" s="4" t="s">
        <v>12</v>
      </c>
      <c r="D74" s="45">
        <f>SUM(E4:E73)</f>
        <v>11.84</v>
      </c>
      <c r="E74" s="46"/>
      <c r="F74" s="19"/>
      <c r="G74" s="45">
        <f>SUM(H4:H73)</f>
        <v>0</v>
      </c>
      <c r="H74" s="46"/>
      <c r="I74" s="19"/>
      <c r="J74" s="45">
        <f>SUM(K4:K73)</f>
        <v>0</v>
      </c>
      <c r="K74" s="46"/>
      <c r="L74" s="19"/>
      <c r="M74" s="45">
        <f>SUM(N4:N73)</f>
        <v>0</v>
      </c>
      <c r="N74" s="46"/>
      <c r="O74" s="2"/>
    </row>
  </sheetData>
  <sheetProtection/>
  <mergeCells count="16">
    <mergeCell ref="A1:O1"/>
    <mergeCell ref="A2:A3"/>
    <mergeCell ref="B2:B3"/>
    <mergeCell ref="C2:C3"/>
    <mergeCell ref="D2:E2"/>
    <mergeCell ref="G2:H2"/>
    <mergeCell ref="J2:K2"/>
    <mergeCell ref="M2:N2"/>
    <mergeCell ref="D74:E74"/>
    <mergeCell ref="G74:H74"/>
    <mergeCell ref="L2:L3"/>
    <mergeCell ref="O2:O3"/>
    <mergeCell ref="J74:K74"/>
    <mergeCell ref="M74:N74"/>
    <mergeCell ref="F2:F3"/>
    <mergeCell ref="I2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5" sqref="C45"/>
    </sheetView>
  </sheetViews>
  <sheetFormatPr defaultColWidth="9.140625" defaultRowHeight="15"/>
  <cols>
    <col min="2" max="2" width="32.8515625" style="0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23</v>
      </c>
      <c r="C3" s="2">
        <v>62.5</v>
      </c>
      <c r="D3" s="2">
        <f>C44</f>
        <v>0.2778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 ht="15">
      <c r="A4" s="2">
        <v>2</v>
      </c>
      <c r="B4" s="2" t="s">
        <v>24</v>
      </c>
      <c r="C4" s="2">
        <v>60</v>
      </c>
      <c r="D4" s="2">
        <f>D3</f>
        <v>0.2778</v>
      </c>
      <c r="E4" s="2">
        <f aca="true" t="shared" si="0" ref="E4:E42">ROUND(C4*D4,2)</f>
        <v>16.67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aca="true" t="shared" si="1" ref="U4:U32">G4*T4</f>
        <v>0</v>
      </c>
      <c r="V4" s="2"/>
      <c r="W4" s="2">
        <f aca="true" t="shared" si="2" ref="W4:W32">I4*V4</f>
        <v>0</v>
      </c>
      <c r="X4" s="2"/>
      <c r="Y4" s="2">
        <f aca="true" t="shared" si="3" ref="Y4:Y32">K4*X4</f>
        <v>0</v>
      </c>
      <c r="Z4" s="2"/>
      <c r="AA4" s="2">
        <f aca="true" t="shared" si="4" ref="AA4:AA32">M4*Z4</f>
        <v>0</v>
      </c>
      <c r="AB4" s="2"/>
      <c r="AC4" s="2">
        <f aca="true" t="shared" si="5" ref="AC4:AC32">N4*AB4</f>
        <v>0</v>
      </c>
      <c r="AD4" s="2"/>
      <c r="AE4" s="2">
        <f>'Косм. 92а'!C4*AD4</f>
        <v>0</v>
      </c>
    </row>
    <row r="5" spans="1:31" ht="15">
      <c r="A5" s="2">
        <v>3</v>
      </c>
      <c r="B5" s="2" t="s">
        <v>25</v>
      </c>
      <c r="C5" s="2">
        <v>63.1</v>
      </c>
      <c r="D5" s="2">
        <f aca="true" t="shared" si="6" ref="D5:D42">D4</f>
        <v>0.2778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 ht="15">
      <c r="A6" s="2">
        <v>4</v>
      </c>
      <c r="B6" s="2" t="s">
        <v>26</v>
      </c>
      <c r="C6" s="2">
        <v>72.2</v>
      </c>
      <c r="D6" s="2">
        <f t="shared" si="6"/>
        <v>0.2778</v>
      </c>
      <c r="E6" s="2">
        <f t="shared" si="0"/>
        <v>20.06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 ht="15">
      <c r="A7" s="2">
        <v>5</v>
      </c>
      <c r="B7" s="2" t="s">
        <v>27</v>
      </c>
      <c r="C7" s="2">
        <v>62.4</v>
      </c>
      <c r="D7" s="2">
        <f t="shared" si="6"/>
        <v>0.2778</v>
      </c>
      <c r="E7" s="2">
        <f t="shared" si="0"/>
        <v>17.33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 ht="15">
      <c r="A8" s="2">
        <v>6</v>
      </c>
      <c r="B8" s="2" t="s">
        <v>28</v>
      </c>
      <c r="C8" s="2">
        <v>73.5</v>
      </c>
      <c r="D8" s="2">
        <f t="shared" si="6"/>
        <v>0.2778</v>
      </c>
      <c r="E8" s="2">
        <f t="shared" si="0"/>
        <v>20.42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 ht="15">
      <c r="A9" s="2">
        <v>7</v>
      </c>
      <c r="B9" s="2" t="s">
        <v>29</v>
      </c>
      <c r="C9" s="2">
        <v>62.4</v>
      </c>
      <c r="D9" s="2">
        <f t="shared" si="6"/>
        <v>0.2778</v>
      </c>
      <c r="E9" s="2">
        <f t="shared" si="0"/>
        <v>17.33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 ht="15">
      <c r="A10" s="2">
        <v>8</v>
      </c>
      <c r="B10" s="2" t="s">
        <v>30</v>
      </c>
      <c r="C10" s="2">
        <v>72.7</v>
      </c>
      <c r="D10" s="2">
        <f t="shared" si="6"/>
        <v>0.2778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 ht="15">
      <c r="A11" s="2">
        <v>9</v>
      </c>
      <c r="B11" s="2" t="s">
        <v>31</v>
      </c>
      <c r="C11" s="2">
        <v>62.3</v>
      </c>
      <c r="D11" s="2">
        <f t="shared" si="6"/>
        <v>0.2778</v>
      </c>
      <c r="E11" s="2">
        <f t="shared" si="0"/>
        <v>17.31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 ht="15">
      <c r="A12" s="2">
        <v>10</v>
      </c>
      <c r="B12" s="2" t="s">
        <v>32</v>
      </c>
      <c r="C12" s="2">
        <v>72.3</v>
      </c>
      <c r="D12" s="2">
        <f t="shared" si="6"/>
        <v>0.2778</v>
      </c>
      <c r="E12" s="2">
        <f t="shared" si="0"/>
        <v>20.08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 ht="15">
      <c r="A13" s="2">
        <v>11</v>
      </c>
      <c r="B13" s="2" t="s">
        <v>33</v>
      </c>
      <c r="C13" s="2">
        <v>60.1</v>
      </c>
      <c r="D13" s="2">
        <f t="shared" si="6"/>
        <v>0.2778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 ht="15">
      <c r="A14" s="2">
        <v>12</v>
      </c>
      <c r="B14" s="2" t="s">
        <v>34</v>
      </c>
      <c r="C14" s="2">
        <v>61.8</v>
      </c>
      <c r="D14" s="2">
        <f t="shared" si="6"/>
        <v>0.2778</v>
      </c>
      <c r="E14" s="2">
        <f t="shared" si="0"/>
        <v>17.17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 ht="15">
      <c r="A15" s="2">
        <v>13</v>
      </c>
      <c r="B15" s="2" t="s">
        <v>35</v>
      </c>
      <c r="C15" s="2">
        <v>73.4</v>
      </c>
      <c r="D15" s="2">
        <f t="shared" si="6"/>
        <v>0.2778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 ht="15">
      <c r="A16" s="2">
        <v>14</v>
      </c>
      <c r="B16" s="2" t="s">
        <v>36</v>
      </c>
      <c r="C16" s="2">
        <v>62.2</v>
      </c>
      <c r="D16" s="2">
        <f t="shared" si="6"/>
        <v>0.2778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 ht="15">
      <c r="A17" s="2">
        <v>15</v>
      </c>
      <c r="B17" s="2" t="s">
        <v>37</v>
      </c>
      <c r="C17" s="2">
        <v>73.4</v>
      </c>
      <c r="D17" s="2">
        <f t="shared" si="6"/>
        <v>0.2778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 ht="15">
      <c r="A18" s="2">
        <v>16</v>
      </c>
      <c r="B18" s="2" t="s">
        <v>38</v>
      </c>
      <c r="C18" s="2">
        <v>61.4</v>
      </c>
      <c r="D18" s="2">
        <f t="shared" si="6"/>
        <v>0.2778</v>
      </c>
      <c r="E18" s="2">
        <f t="shared" si="0"/>
        <v>17.06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 ht="15">
      <c r="A19" s="2">
        <v>17</v>
      </c>
      <c r="B19" s="2" t="s">
        <v>39</v>
      </c>
      <c r="C19" s="2">
        <v>70.2</v>
      </c>
      <c r="D19" s="2">
        <f t="shared" si="6"/>
        <v>0.2778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 ht="15">
      <c r="A20" s="2">
        <v>18</v>
      </c>
      <c r="B20" s="2" t="s">
        <v>40</v>
      </c>
      <c r="C20" s="2">
        <v>62</v>
      </c>
      <c r="D20" s="2">
        <f t="shared" si="6"/>
        <v>0.2778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 ht="15">
      <c r="A21" s="2">
        <v>19</v>
      </c>
      <c r="B21" s="2" t="s">
        <v>41</v>
      </c>
      <c r="C21" s="2">
        <v>72.1</v>
      </c>
      <c r="D21" s="2">
        <f t="shared" si="6"/>
        <v>0.2778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 ht="15">
      <c r="A22" s="2">
        <v>20</v>
      </c>
      <c r="B22" s="2" t="s">
        <v>42</v>
      </c>
      <c r="C22" s="2">
        <v>61.8</v>
      </c>
      <c r="D22" s="2">
        <f t="shared" si="6"/>
        <v>0.2778</v>
      </c>
      <c r="E22" s="2">
        <f t="shared" si="0"/>
        <v>17.17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 ht="15">
      <c r="A23" s="2">
        <v>21</v>
      </c>
      <c r="B23" s="2" t="s">
        <v>43</v>
      </c>
      <c r="C23" s="2">
        <v>62.3</v>
      </c>
      <c r="D23" s="2">
        <f t="shared" si="6"/>
        <v>0.2778</v>
      </c>
      <c r="E23" s="2">
        <f t="shared" si="0"/>
        <v>17.31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 ht="15">
      <c r="A24" s="2">
        <v>22</v>
      </c>
      <c r="B24" s="2" t="s">
        <v>44</v>
      </c>
      <c r="C24" s="2">
        <v>59.4</v>
      </c>
      <c r="D24" s="2">
        <f t="shared" si="6"/>
        <v>0.2778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 ht="15">
      <c r="A25" s="2">
        <v>23</v>
      </c>
      <c r="B25" s="2" t="s">
        <v>45</v>
      </c>
      <c r="C25" s="2">
        <v>61.1</v>
      </c>
      <c r="D25" s="2">
        <f t="shared" si="6"/>
        <v>0.2778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 ht="15">
      <c r="A26" s="2">
        <v>24</v>
      </c>
      <c r="B26" s="2" t="s">
        <v>46</v>
      </c>
      <c r="C26" s="2">
        <v>73</v>
      </c>
      <c r="D26" s="2">
        <f t="shared" si="6"/>
        <v>0.2778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 ht="15">
      <c r="A27" s="2">
        <v>25</v>
      </c>
      <c r="B27" s="2" t="s">
        <v>47</v>
      </c>
      <c r="C27" s="2">
        <v>60.8</v>
      </c>
      <c r="D27" s="2">
        <f t="shared" si="6"/>
        <v>0.2778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 ht="15">
      <c r="A28" s="2">
        <v>26</v>
      </c>
      <c r="B28" s="2" t="s">
        <v>48</v>
      </c>
      <c r="C28" s="2">
        <v>72.7</v>
      </c>
      <c r="D28" s="2">
        <f t="shared" si="6"/>
        <v>0.2778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 ht="15">
      <c r="A29" s="2">
        <v>27</v>
      </c>
      <c r="B29" s="2" t="s">
        <v>49</v>
      </c>
      <c r="C29" s="2">
        <v>62.6</v>
      </c>
      <c r="D29" s="2">
        <f t="shared" si="6"/>
        <v>0.2778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 ht="15">
      <c r="A30" s="2">
        <v>28</v>
      </c>
      <c r="B30" s="2" t="s">
        <v>50</v>
      </c>
      <c r="C30" s="2">
        <v>73.1</v>
      </c>
      <c r="D30" s="2">
        <f t="shared" si="6"/>
        <v>0.2778</v>
      </c>
      <c r="E30" s="2">
        <f t="shared" si="0"/>
        <v>20.31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 ht="15">
      <c r="A31" s="2">
        <v>29</v>
      </c>
      <c r="B31" s="2" t="s">
        <v>51</v>
      </c>
      <c r="C31" s="2">
        <v>61.2</v>
      </c>
      <c r="D31" s="2">
        <f t="shared" si="6"/>
        <v>0.2778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 ht="15">
      <c r="A32" s="2">
        <v>30</v>
      </c>
      <c r="B32" s="2" t="s">
        <v>52</v>
      </c>
      <c r="C32" s="2">
        <v>73.1</v>
      </c>
      <c r="D32" s="2">
        <f t="shared" si="6"/>
        <v>0.2778</v>
      </c>
      <c r="E32" s="2">
        <f t="shared" si="0"/>
        <v>20.31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 ht="15">
      <c r="A33" s="5">
        <v>31</v>
      </c>
      <c r="B33" s="2" t="s">
        <v>53</v>
      </c>
      <c r="C33" s="2">
        <v>60.7</v>
      </c>
      <c r="D33" s="2">
        <f t="shared" si="6"/>
        <v>0.2778</v>
      </c>
      <c r="E33" s="2">
        <f t="shared" si="0"/>
        <v>16.86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>
      <c r="A34" s="5">
        <v>32</v>
      </c>
      <c r="B34" s="2" t="s">
        <v>54</v>
      </c>
      <c r="C34" s="2">
        <v>63.5</v>
      </c>
      <c r="D34" s="2">
        <f t="shared" si="6"/>
        <v>0.2778</v>
      </c>
      <c r="E34" s="2">
        <f t="shared" si="0"/>
        <v>17.64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">
      <c r="A35" s="5">
        <v>33</v>
      </c>
      <c r="B35" s="2" t="s">
        <v>55</v>
      </c>
      <c r="C35" s="2">
        <v>73.5</v>
      </c>
      <c r="D35" s="2">
        <f t="shared" si="6"/>
        <v>0.2778</v>
      </c>
      <c r="E35" s="2">
        <f t="shared" si="0"/>
        <v>20.42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>
      <c r="A36" s="5">
        <v>34</v>
      </c>
      <c r="B36" s="2" t="s">
        <v>56</v>
      </c>
      <c r="C36" s="2">
        <v>62.1</v>
      </c>
      <c r="D36" s="2">
        <f t="shared" si="6"/>
        <v>0.2778</v>
      </c>
      <c r="E36" s="2">
        <f t="shared" si="0"/>
        <v>17.25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">
      <c r="A37" s="5">
        <v>35</v>
      </c>
      <c r="B37" s="2" t="s">
        <v>57</v>
      </c>
      <c r="C37" s="2">
        <v>73.7</v>
      </c>
      <c r="D37" s="2">
        <f t="shared" si="6"/>
        <v>0.2778</v>
      </c>
      <c r="E37" s="2">
        <f t="shared" si="0"/>
        <v>20.47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">
      <c r="A38" s="5">
        <v>36</v>
      </c>
      <c r="B38" s="2" t="s">
        <v>58</v>
      </c>
      <c r="C38" s="2">
        <v>63.5</v>
      </c>
      <c r="D38" s="2">
        <f t="shared" si="6"/>
        <v>0.2778</v>
      </c>
      <c r="E38" s="2">
        <f t="shared" si="0"/>
        <v>17.64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>
      <c r="A39" s="5">
        <v>37</v>
      </c>
      <c r="B39" s="2" t="s">
        <v>59</v>
      </c>
      <c r="C39" s="2">
        <v>73.8</v>
      </c>
      <c r="D39" s="2">
        <f t="shared" si="6"/>
        <v>0.2778</v>
      </c>
      <c r="E39" s="2">
        <f t="shared" si="0"/>
        <v>20.5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">
      <c r="A40" s="5">
        <v>38</v>
      </c>
      <c r="B40" s="2" t="s">
        <v>60</v>
      </c>
      <c r="C40" s="2">
        <v>62.6</v>
      </c>
      <c r="D40" s="2">
        <f t="shared" si="6"/>
        <v>0.2778</v>
      </c>
      <c r="E40" s="2">
        <f t="shared" si="0"/>
        <v>17.39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">
      <c r="A41" s="5">
        <v>39</v>
      </c>
      <c r="B41" s="2" t="s">
        <v>61</v>
      </c>
      <c r="C41" s="2">
        <v>72.4</v>
      </c>
      <c r="D41" s="2">
        <f t="shared" si="6"/>
        <v>0.2778</v>
      </c>
      <c r="E41" s="2">
        <f t="shared" si="0"/>
        <v>20.11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">
      <c r="A42" s="5">
        <v>40</v>
      </c>
      <c r="B42" s="2" t="s">
        <v>62</v>
      </c>
      <c r="C42" s="2">
        <v>61.6</v>
      </c>
      <c r="D42" s="2">
        <f t="shared" si="6"/>
        <v>0.2778</v>
      </c>
      <c r="E42" s="2">
        <f t="shared" si="0"/>
        <v>17.11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>
      <c r="B43" s="3" t="s">
        <v>63</v>
      </c>
      <c r="C43">
        <f>SUM(C3:C42)</f>
        <v>2648.499999999999</v>
      </c>
      <c r="E43">
        <f>SUM(E3:E42)</f>
        <v>735.7499999999999</v>
      </c>
      <c r="F43" s="13">
        <f aca="true" t="shared" si="7" ref="F43:AE43">SUM(F3:F32)</f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0</v>
      </c>
      <c r="M43" s="13">
        <f t="shared" si="7"/>
        <v>0</v>
      </c>
      <c r="N43" s="13">
        <f t="shared" si="7"/>
        <v>0</v>
      </c>
      <c r="O43" s="13">
        <f t="shared" si="7"/>
        <v>0</v>
      </c>
      <c r="P43" s="13">
        <f t="shared" si="7"/>
        <v>0</v>
      </c>
      <c r="Q43" s="13">
        <f t="shared" si="7"/>
        <v>0</v>
      </c>
      <c r="R43" s="13">
        <f t="shared" si="7"/>
        <v>0</v>
      </c>
      <c r="S43" s="13">
        <f t="shared" si="7"/>
        <v>0</v>
      </c>
      <c r="T43" s="13">
        <f t="shared" si="7"/>
        <v>0</v>
      </c>
      <c r="U43" s="13">
        <f t="shared" si="7"/>
        <v>0</v>
      </c>
      <c r="V43" s="13">
        <f t="shared" si="7"/>
        <v>0</v>
      </c>
      <c r="W43" s="13">
        <f t="shared" si="7"/>
        <v>0</v>
      </c>
      <c r="X43" s="13">
        <f t="shared" si="7"/>
        <v>0</v>
      </c>
      <c r="Y43" s="13">
        <f t="shared" si="7"/>
        <v>0</v>
      </c>
      <c r="Z43" s="13">
        <f t="shared" si="7"/>
        <v>0</v>
      </c>
      <c r="AA43" s="13">
        <f t="shared" si="7"/>
        <v>0</v>
      </c>
      <c r="AB43" s="13">
        <f t="shared" si="7"/>
        <v>0</v>
      </c>
      <c r="AC43" s="13">
        <f t="shared" si="7"/>
        <v>0</v>
      </c>
      <c r="AD43" s="13">
        <f t="shared" si="7"/>
        <v>0</v>
      </c>
      <c r="AE43" s="13">
        <f t="shared" si="7"/>
        <v>0</v>
      </c>
    </row>
    <row r="44" spans="2:3" ht="15">
      <c r="B44" s="3" t="s">
        <v>64</v>
      </c>
      <c r="C44">
        <f>ROUND(735.86/C43,4)</f>
        <v>0.2778</v>
      </c>
    </row>
  </sheetData>
  <sheetProtection/>
  <mergeCells count="17">
    <mergeCell ref="N1:O1"/>
    <mergeCell ref="P1:Q1"/>
    <mergeCell ref="R1:S1"/>
    <mergeCell ref="AD1:AE1"/>
    <mergeCell ref="T1:U1"/>
    <mergeCell ref="V1:W1"/>
    <mergeCell ref="X1:Y1"/>
    <mergeCell ref="Z1:AA1"/>
    <mergeCell ref="AB1:AC1"/>
    <mergeCell ref="A1:A2"/>
    <mergeCell ref="B1:B2"/>
    <mergeCell ref="C1:C2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zoomScalePageLayoutView="0" workbookViewId="0" topLeftCell="A139">
      <selection activeCell="M3" sqref="M3:AE184"/>
    </sheetView>
  </sheetViews>
  <sheetFormatPr defaultColWidth="9.140625" defaultRowHeight="15"/>
  <cols>
    <col min="2" max="2" width="29.8515625" style="0" customWidth="1"/>
    <col min="3" max="3" width="9.7109375" style="0" bestFit="1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52.4</v>
      </c>
      <c r="D3" s="2">
        <v>0.1269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>
        <v>0.1269</v>
      </c>
      <c r="E4" s="2">
        <f aca="true" t="shared" si="0" ref="E4:E67">ROUND(C4*D4,2)</f>
        <v>6.69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51.1</v>
      </c>
      <c r="D5" s="2">
        <v>0.1269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51.8</v>
      </c>
      <c r="D6" s="2">
        <v>0.1269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</v>
      </c>
      <c r="D7" s="2">
        <v>0.1269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53.6</v>
      </c>
      <c r="D8" s="2">
        <v>0.1269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52.7</v>
      </c>
      <c r="D9" s="2">
        <v>0.1269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52.1</v>
      </c>
      <c r="D10" s="2">
        <v>0.1269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52.8</v>
      </c>
      <c r="D11" s="2">
        <v>0.1269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>
        <v>0.1269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52.9</v>
      </c>
      <c r="D13" s="2">
        <v>0.1269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53.2</v>
      </c>
      <c r="D14" s="2">
        <v>0.1269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52.3</v>
      </c>
      <c r="D15" s="2">
        <v>0.1269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52.8</v>
      </c>
      <c r="D16" s="2">
        <v>0.1269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0.1269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64.1</v>
      </c>
      <c r="D18" s="2">
        <v>0.1269</v>
      </c>
      <c r="E18" s="2">
        <f t="shared" si="0"/>
        <v>8.13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53.5</v>
      </c>
      <c r="D19" s="2">
        <v>0.1269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0.1269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64.1</v>
      </c>
      <c r="D21" s="2">
        <v>0.1269</v>
      </c>
      <c r="E21" s="2">
        <f t="shared" si="0"/>
        <v>8.13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53.3</v>
      </c>
      <c r="D22" s="2">
        <v>0.1269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0.1269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65.2</v>
      </c>
      <c r="D24" s="2">
        <v>0.1269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0.1269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52.6</v>
      </c>
      <c r="D26" s="2">
        <v>0.1269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65.3</v>
      </c>
      <c r="D27" s="2">
        <v>0.1269</v>
      </c>
      <c r="E27" s="2">
        <f t="shared" si="0"/>
        <v>8.29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0.1269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52.4</v>
      </c>
      <c r="D29" s="2">
        <v>0.1269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65.1</v>
      </c>
      <c r="D30" s="2">
        <v>0.1269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53.3</v>
      </c>
      <c r="D31" s="2">
        <v>0.1269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52.2</v>
      </c>
      <c r="D32" s="2">
        <v>0.1269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51.9</v>
      </c>
      <c r="D33" s="2">
        <v>0.1269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52.9</v>
      </c>
      <c r="D34" s="2">
        <v>0.1269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52.4</v>
      </c>
      <c r="D35" s="2">
        <v>0.1269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53.1</v>
      </c>
      <c r="D36" s="2">
        <v>0.1269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52.5</v>
      </c>
      <c r="D37" s="2">
        <v>0.1269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52.8</v>
      </c>
      <c r="D38" s="2">
        <v>0.1269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0.1269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0.1269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52.7</v>
      </c>
      <c r="D41" s="2">
        <v>0.1269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52.1</v>
      </c>
      <c r="D42" s="2">
        <v>0.1269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52.5</v>
      </c>
      <c r="D43" s="2">
        <v>0.1269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53.9</v>
      </c>
      <c r="D44" s="2">
        <v>0.1269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>
        <v>0.1269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0.1269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52.9</v>
      </c>
      <c r="D47" s="2">
        <v>0.1269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64.6</v>
      </c>
      <c r="D48" s="2">
        <v>0.1269</v>
      </c>
      <c r="E48" s="2">
        <f t="shared" si="0"/>
        <v>8.2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52.1</v>
      </c>
      <c r="D49" s="2">
        <v>0.1269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51.9</v>
      </c>
      <c r="D50" s="2">
        <v>0.1269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65.1</v>
      </c>
      <c r="D51" s="2">
        <v>0.1269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52.5</v>
      </c>
      <c r="D52" s="2">
        <v>0.1269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52.4</v>
      </c>
      <c r="D53" s="2">
        <v>0.1269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65.1</v>
      </c>
      <c r="D54" s="2">
        <v>0.1269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52.9</v>
      </c>
      <c r="D55" s="2">
        <v>0.1269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52.8</v>
      </c>
      <c r="D56" s="2">
        <v>0.1269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65.4</v>
      </c>
      <c r="D57" s="2">
        <v>0.1269</v>
      </c>
      <c r="E57" s="2">
        <f t="shared" si="0"/>
        <v>8.3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0.1269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>
        <v>0.1269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0.1269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52.8</v>
      </c>
      <c r="D61" s="2">
        <v>0.1269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52.4</v>
      </c>
      <c r="D62" s="2">
        <v>0.1269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</v>
      </c>
      <c r="D63" s="2">
        <v>0.1269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52.7</v>
      </c>
      <c r="D64" s="2">
        <v>0.1269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76.3</v>
      </c>
      <c r="D65" s="2">
        <v>0.1269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64.6</v>
      </c>
      <c r="D66" s="2">
        <v>0.1269</v>
      </c>
      <c r="E66" s="2">
        <f t="shared" si="0"/>
        <v>8.2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52.5</v>
      </c>
      <c r="D67" s="2">
        <v>0.1269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53</v>
      </c>
      <c r="D68" s="2">
        <v>0.1269</v>
      </c>
      <c r="E68" s="2">
        <f aca="true" t="shared" si="4" ref="E68:E131">ROUND(C68*D68,2)</f>
        <v>6.73</v>
      </c>
      <c r="F68" s="2"/>
      <c r="G68" s="2">
        <f aca="true" t="shared" si="5" ref="G68:G131">C68*F68</f>
        <v>0</v>
      </c>
      <c r="H68" s="2"/>
      <c r="I68" s="2">
        <f aca="true" t="shared" si="6" ref="I68:I131">C68*H68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76.5</v>
      </c>
      <c r="D69" s="2">
        <v>0.1269</v>
      </c>
      <c r="E69" s="2">
        <f t="shared" si="4"/>
        <v>9.71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65.4</v>
      </c>
      <c r="D70" s="2">
        <v>0.1269</v>
      </c>
      <c r="E70" s="2">
        <f t="shared" si="4"/>
        <v>8.3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52.7</v>
      </c>
      <c r="D71" s="2">
        <v>0.1269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5">
        <v>71</v>
      </c>
      <c r="B72" s="2"/>
      <c r="C72" s="2">
        <v>53</v>
      </c>
      <c r="D72" s="2">
        <v>0.1269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72</v>
      </c>
      <c r="B73" s="2"/>
      <c r="C73" s="2">
        <v>76.4</v>
      </c>
      <c r="D73" s="2">
        <v>0.1269</v>
      </c>
      <c r="E73" s="2">
        <f t="shared" si="4"/>
        <v>9.7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73</v>
      </c>
      <c r="B74" s="2"/>
      <c r="C74" s="2">
        <v>65.6</v>
      </c>
      <c r="D74" s="2">
        <v>0.1269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74</v>
      </c>
      <c r="B75" s="2"/>
      <c r="C75" s="2">
        <v>52.7</v>
      </c>
      <c r="D75" s="2">
        <v>0.1269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75</v>
      </c>
      <c r="B76" s="2"/>
      <c r="C76" s="2">
        <v>52.8</v>
      </c>
      <c r="D76" s="2">
        <v>0.1269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76</v>
      </c>
      <c r="B77" s="2"/>
      <c r="C77" s="2">
        <v>76.3</v>
      </c>
      <c r="D77" s="2">
        <v>0.1269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77</v>
      </c>
      <c r="B78" s="2"/>
      <c r="C78" s="2">
        <v>65.4</v>
      </c>
      <c r="D78" s="2">
        <v>0.1269</v>
      </c>
      <c r="E78" s="2">
        <f t="shared" si="4"/>
        <v>8.3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78</v>
      </c>
      <c r="B79" s="2"/>
      <c r="C79" s="2">
        <v>52.8</v>
      </c>
      <c r="D79" s="2">
        <v>0.1269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79</v>
      </c>
      <c r="B80" s="2"/>
      <c r="C80" s="2">
        <v>52.8</v>
      </c>
      <c r="D80" s="2">
        <v>0.1269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80</v>
      </c>
      <c r="B81" s="2"/>
      <c r="C81" s="2">
        <v>77.1</v>
      </c>
      <c r="D81" s="2">
        <v>0.1269</v>
      </c>
      <c r="E81" s="2">
        <f t="shared" si="4"/>
        <v>9.78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81</v>
      </c>
      <c r="B82" s="2"/>
      <c r="C82" s="2">
        <v>78.2</v>
      </c>
      <c r="D82" s="2">
        <v>0.1269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82</v>
      </c>
      <c r="B83" s="2"/>
      <c r="C83" s="2">
        <v>53.1</v>
      </c>
      <c r="D83" s="2">
        <v>0.1269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83</v>
      </c>
      <c r="B84" s="2"/>
      <c r="C84" s="2">
        <v>65.6</v>
      </c>
      <c r="D84" s="2">
        <v>0.1269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84</v>
      </c>
      <c r="B85" s="2"/>
      <c r="C85" s="2">
        <v>77.3</v>
      </c>
      <c r="D85" s="2">
        <v>0.1269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85</v>
      </c>
      <c r="B86" s="2"/>
      <c r="C86" s="2">
        <v>52.3</v>
      </c>
      <c r="D86" s="2">
        <v>0.1269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86</v>
      </c>
      <c r="B87" s="2"/>
      <c r="C87" s="2">
        <v>66.2</v>
      </c>
      <c r="D87" s="2">
        <v>0.1269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87</v>
      </c>
      <c r="B88" s="2"/>
      <c r="C88" s="2">
        <v>78.3</v>
      </c>
      <c r="D88" s="2">
        <v>0.1269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88</v>
      </c>
      <c r="B89" s="2"/>
      <c r="C89" s="2">
        <v>52.6</v>
      </c>
      <c r="D89" s="2">
        <v>0.1269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89</v>
      </c>
      <c r="B90" s="2"/>
      <c r="C90" s="2">
        <v>65.2</v>
      </c>
      <c r="D90" s="2">
        <v>0.1269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90</v>
      </c>
      <c r="B91" s="2"/>
      <c r="C91" s="2">
        <v>77.5</v>
      </c>
      <c r="D91" s="2">
        <v>0.1269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91</v>
      </c>
      <c r="B92" s="2"/>
      <c r="C92" s="2">
        <v>52.8</v>
      </c>
      <c r="D92" s="2">
        <v>0.1269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92</v>
      </c>
      <c r="B93" s="2"/>
      <c r="C93" s="2">
        <v>65.6</v>
      </c>
      <c r="D93" s="2">
        <v>0.1269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93</v>
      </c>
      <c r="B94" s="2"/>
      <c r="C94" s="2">
        <v>77.7</v>
      </c>
      <c r="D94" s="2">
        <v>0.1269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94</v>
      </c>
      <c r="B95" s="2"/>
      <c r="C95" s="2">
        <v>53.2</v>
      </c>
      <c r="D95" s="2">
        <v>0.1269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95</v>
      </c>
      <c r="B96" s="2"/>
      <c r="C96" s="2">
        <v>65.3</v>
      </c>
      <c r="D96" s="2">
        <v>0.1269</v>
      </c>
      <c r="E96" s="2">
        <f t="shared" si="4"/>
        <v>8.29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96</v>
      </c>
      <c r="B97" s="2"/>
      <c r="C97" s="2">
        <v>77.1</v>
      </c>
      <c r="D97" s="2">
        <v>0.1269</v>
      </c>
      <c r="E97" s="2">
        <f t="shared" si="4"/>
        <v>9.78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97</v>
      </c>
      <c r="B98" s="2"/>
      <c r="C98" s="2">
        <v>52.8</v>
      </c>
      <c r="D98" s="2">
        <v>0.1269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98</v>
      </c>
      <c r="B99" s="2"/>
      <c r="C99" s="2">
        <v>65.4</v>
      </c>
      <c r="D99" s="2">
        <v>0.1269</v>
      </c>
      <c r="E99" s="2">
        <f t="shared" si="4"/>
        <v>8.3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99</v>
      </c>
      <c r="B100" s="2"/>
      <c r="C100" s="2">
        <v>76.9</v>
      </c>
      <c r="D100" s="2">
        <v>0.1269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100</v>
      </c>
      <c r="B101" s="2"/>
      <c r="C101" s="2">
        <v>54.3</v>
      </c>
      <c r="D101" s="2">
        <v>0.1269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101</v>
      </c>
      <c r="B102" s="2"/>
      <c r="C102" s="2">
        <v>65.3</v>
      </c>
      <c r="D102" s="2">
        <v>0.1269</v>
      </c>
      <c r="E102" s="2">
        <f t="shared" si="4"/>
        <v>8.29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102</v>
      </c>
      <c r="B103" s="2"/>
      <c r="C103" s="2">
        <v>76.9</v>
      </c>
      <c r="D103" s="2">
        <v>0.1269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103</v>
      </c>
      <c r="B104" s="2"/>
      <c r="C104" s="2">
        <v>52.4</v>
      </c>
      <c r="D104" s="2">
        <v>0.1269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104</v>
      </c>
      <c r="B105" s="2"/>
      <c r="C105" s="2">
        <v>65.4</v>
      </c>
      <c r="D105" s="2">
        <v>0.1269</v>
      </c>
      <c r="E105" s="2">
        <f t="shared" si="4"/>
        <v>8.3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105</v>
      </c>
      <c r="B106" s="2"/>
      <c r="C106" s="2">
        <v>77.1</v>
      </c>
      <c r="D106" s="2">
        <v>0.1269</v>
      </c>
      <c r="E106" s="2">
        <f t="shared" si="4"/>
        <v>9.78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106</v>
      </c>
      <c r="B107" s="2"/>
      <c r="C107" s="2">
        <v>52.7</v>
      </c>
      <c r="D107" s="2">
        <v>0.1269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107</v>
      </c>
      <c r="B108" s="2"/>
      <c r="C108" s="2">
        <v>65.5</v>
      </c>
      <c r="D108" s="2">
        <v>0.1269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108</v>
      </c>
      <c r="B109" s="2"/>
      <c r="C109" s="2">
        <v>66.1</v>
      </c>
      <c r="D109" s="2">
        <v>0.1269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111</v>
      </c>
      <c r="B110" s="2"/>
      <c r="C110" s="2">
        <v>65.1</v>
      </c>
      <c r="D110" s="2">
        <v>0.1269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112</v>
      </c>
      <c r="B111" s="2"/>
      <c r="C111" s="2">
        <v>53</v>
      </c>
      <c r="D111" s="2">
        <v>0.1269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113</v>
      </c>
      <c r="B112" s="2"/>
      <c r="C112" s="2">
        <v>76.9</v>
      </c>
      <c r="D112" s="2">
        <v>0.1269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114</v>
      </c>
      <c r="B113" s="2"/>
      <c r="C113" s="2">
        <v>65.6</v>
      </c>
      <c r="D113" s="2">
        <v>0.1269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115</v>
      </c>
      <c r="B114" s="2"/>
      <c r="C114" s="2">
        <v>53</v>
      </c>
      <c r="D114" s="2">
        <v>0.1269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116</v>
      </c>
      <c r="B115" s="2"/>
      <c r="C115" s="2">
        <v>77.1</v>
      </c>
      <c r="D115" s="2">
        <v>0.1269</v>
      </c>
      <c r="E115" s="2">
        <f t="shared" si="4"/>
        <v>9.78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117</v>
      </c>
      <c r="B116" s="2"/>
      <c r="C116" s="2">
        <v>65.6</v>
      </c>
      <c r="D116" s="2">
        <v>0.1269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118</v>
      </c>
      <c r="B117" s="2"/>
      <c r="C117" s="2">
        <v>53.4</v>
      </c>
      <c r="D117" s="2">
        <v>0.1269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119</v>
      </c>
      <c r="B118" s="2"/>
      <c r="C118" s="2">
        <v>77.3</v>
      </c>
      <c r="D118" s="2">
        <v>0.1269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120</v>
      </c>
      <c r="B119" s="2"/>
      <c r="C119" s="2">
        <v>65.7</v>
      </c>
      <c r="D119" s="2">
        <v>0.1269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121</v>
      </c>
      <c r="B120" s="2"/>
      <c r="C120" s="2">
        <v>53.4</v>
      </c>
      <c r="D120" s="2">
        <v>0.1269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122</v>
      </c>
      <c r="B121" s="2"/>
      <c r="C121" s="2">
        <v>77.7</v>
      </c>
      <c r="D121" s="2">
        <v>0.1269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123</v>
      </c>
      <c r="B122" s="2"/>
      <c r="C122" s="2">
        <v>65.6</v>
      </c>
      <c r="D122" s="2">
        <v>0.1269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124</v>
      </c>
      <c r="B123" s="2"/>
      <c r="C123" s="2">
        <v>52.8</v>
      </c>
      <c r="D123" s="2">
        <v>0.1269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5">
        <v>125</v>
      </c>
      <c r="B124" s="2"/>
      <c r="C124" s="2">
        <v>79.5</v>
      </c>
      <c r="D124" s="2">
        <v>0.1269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5">
        <v>126</v>
      </c>
      <c r="B125" s="2"/>
      <c r="C125" s="2">
        <v>68.3</v>
      </c>
      <c r="D125" s="2">
        <v>0.1269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5">
        <v>127</v>
      </c>
      <c r="B126" s="2"/>
      <c r="C126" s="2">
        <v>52.6</v>
      </c>
      <c r="D126" s="2">
        <v>0.1269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5">
        <v>128</v>
      </c>
      <c r="B127" s="2"/>
      <c r="C127" s="2">
        <v>77.1</v>
      </c>
      <c r="D127" s="2">
        <v>0.1269</v>
      </c>
      <c r="E127" s="2">
        <f t="shared" si="4"/>
        <v>9.78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5">
        <v>129</v>
      </c>
      <c r="B128" s="2"/>
      <c r="C128" s="2">
        <v>64.9</v>
      </c>
      <c r="D128" s="2">
        <v>0.1269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5">
        <v>130</v>
      </c>
      <c r="B129" s="2"/>
      <c r="C129" s="2">
        <v>52.7</v>
      </c>
      <c r="D129" s="2">
        <v>0.1269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5">
        <v>131</v>
      </c>
      <c r="B130" s="2"/>
      <c r="C130" s="2">
        <v>77.2</v>
      </c>
      <c r="D130" s="2">
        <v>0.1269</v>
      </c>
      <c r="E130" s="2">
        <f t="shared" si="4"/>
        <v>9.8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5">
        <v>132</v>
      </c>
      <c r="B131" s="2"/>
      <c r="C131" s="2">
        <v>66.6</v>
      </c>
      <c r="D131" s="2">
        <v>0.1269</v>
      </c>
      <c r="E131" s="2">
        <f t="shared" si="4"/>
        <v>8.45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5">
        <v>133</v>
      </c>
      <c r="B132" s="2"/>
      <c r="C132" s="2">
        <v>52.5</v>
      </c>
      <c r="D132" s="2">
        <v>0.1269</v>
      </c>
      <c r="E132" s="2">
        <f aca="true" t="shared" si="8" ref="E132:E184">ROUND(C132*D132,2)</f>
        <v>6.66</v>
      </c>
      <c r="F132" s="2"/>
      <c r="G132" s="2">
        <f aca="true" t="shared" si="9" ref="G132:G184">C132*F132</f>
        <v>0</v>
      </c>
      <c r="H132" s="2"/>
      <c r="I132" s="2">
        <f aca="true" t="shared" si="10" ref="I132:I184">C132*H132</f>
        <v>0</v>
      </c>
      <c r="J132" s="2"/>
      <c r="K132" s="2">
        <f aca="true" t="shared" si="11" ref="K132:K184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5">
        <v>134</v>
      </c>
      <c r="B133" s="2"/>
      <c r="C133" s="2">
        <v>77.3</v>
      </c>
      <c r="D133" s="2">
        <v>0.1269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5">
        <v>135</v>
      </c>
      <c r="B134" s="2"/>
      <c r="C134" s="2">
        <v>76.4</v>
      </c>
      <c r="D134" s="2">
        <v>0.1269</v>
      </c>
      <c r="E134" s="2">
        <f t="shared" si="8"/>
        <v>9.7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5">
        <v>136</v>
      </c>
      <c r="B135" s="2"/>
      <c r="C135" s="2">
        <v>52.6</v>
      </c>
      <c r="D135" s="2">
        <v>0.1269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5">
        <v>137</v>
      </c>
      <c r="B136" s="2"/>
      <c r="C136" s="2">
        <v>52.7</v>
      </c>
      <c r="D136" s="2">
        <v>0.1269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5">
        <v>138</v>
      </c>
      <c r="B137" s="2"/>
      <c r="C137" s="2">
        <v>51.7</v>
      </c>
      <c r="D137" s="2">
        <v>0.1269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5">
        <v>139</v>
      </c>
      <c r="B138" s="2"/>
      <c r="C138" s="2">
        <v>76.2</v>
      </c>
      <c r="D138" s="2">
        <v>0.1269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5">
        <v>140</v>
      </c>
      <c r="B139" s="2"/>
      <c r="C139" s="2">
        <v>52.5</v>
      </c>
      <c r="D139" s="2">
        <v>0.1269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5">
        <v>141</v>
      </c>
      <c r="B140" s="2"/>
      <c r="C140" s="2">
        <v>52.6</v>
      </c>
      <c r="D140" s="2">
        <v>0.1269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5">
        <v>142</v>
      </c>
      <c r="B141" s="2"/>
      <c r="C141" s="2">
        <v>65.2</v>
      </c>
      <c r="D141" s="2">
        <v>0.1269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5">
        <v>143</v>
      </c>
      <c r="B142" s="2"/>
      <c r="C142" s="2">
        <v>77.1</v>
      </c>
      <c r="D142" s="2">
        <v>0.1269</v>
      </c>
      <c r="E142" s="2">
        <f t="shared" si="8"/>
        <v>9.78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5">
        <v>144</v>
      </c>
      <c r="B143" s="2"/>
      <c r="C143" s="2">
        <v>52.6</v>
      </c>
      <c r="D143" s="2">
        <v>0.1269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5">
        <v>145</v>
      </c>
      <c r="B144" s="2"/>
      <c r="C144" s="2">
        <v>52.7</v>
      </c>
      <c r="D144" s="2">
        <v>0.1269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5">
        <v>146</v>
      </c>
      <c r="B145" s="2"/>
      <c r="C145" s="2">
        <v>65.8</v>
      </c>
      <c r="D145" s="2">
        <v>0.1269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5">
        <v>147</v>
      </c>
      <c r="B146" s="2"/>
      <c r="C146" s="2">
        <v>80.2</v>
      </c>
      <c r="D146" s="2">
        <v>0.1269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1" t="s">
        <v>112</v>
      </c>
      <c r="B147" s="2"/>
      <c r="C147" s="2">
        <v>10.56</v>
      </c>
      <c r="D147" s="2">
        <v>0.1269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5">
        <v>148</v>
      </c>
      <c r="B148" s="2"/>
      <c r="C148" s="2">
        <v>42.24</v>
      </c>
      <c r="D148" s="2">
        <v>0.1269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5">
        <v>149</v>
      </c>
      <c r="B149" s="2"/>
      <c r="C149" s="2">
        <v>52.7</v>
      </c>
      <c r="D149" s="2">
        <v>0.1269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5">
        <v>150</v>
      </c>
      <c r="B150" s="2"/>
      <c r="C150" s="2">
        <v>64.8</v>
      </c>
      <c r="D150" s="2">
        <v>0.1269</v>
      </c>
      <c r="E150" s="2">
        <f t="shared" si="8"/>
        <v>8.22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5">
        <v>151</v>
      </c>
      <c r="B151" s="2"/>
      <c r="C151" s="2">
        <v>76.9</v>
      </c>
      <c r="D151" s="2">
        <v>0.1269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5">
        <v>152</v>
      </c>
      <c r="B152" s="2"/>
      <c r="C152" s="2">
        <v>52.7</v>
      </c>
      <c r="D152" s="2">
        <v>0.1269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5">
        <v>153</v>
      </c>
      <c r="B153" s="2"/>
      <c r="C153" s="2">
        <v>52.8</v>
      </c>
      <c r="D153" s="2">
        <v>0.1269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5">
        <v>154</v>
      </c>
      <c r="B154" s="2"/>
      <c r="C154" s="2">
        <v>65.5</v>
      </c>
      <c r="D154" s="2">
        <v>0.1269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5">
        <v>155</v>
      </c>
      <c r="B155" s="2"/>
      <c r="C155" s="2">
        <v>52.2</v>
      </c>
      <c r="D155" s="2">
        <v>0.1269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5">
        <v>156</v>
      </c>
      <c r="B156" s="2"/>
      <c r="C156" s="2">
        <v>52.2</v>
      </c>
      <c r="D156" s="2">
        <v>0.1269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5">
        <v>157</v>
      </c>
      <c r="B157" s="2"/>
      <c r="C157" s="2">
        <v>52.8</v>
      </c>
      <c r="D157" s="2">
        <v>0.1269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5">
        <v>158</v>
      </c>
      <c r="B158" s="2"/>
      <c r="C158" s="2">
        <v>51.8</v>
      </c>
      <c r="D158" s="2">
        <v>0.1269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5">
        <v>159</v>
      </c>
      <c r="B159" s="2"/>
      <c r="C159" s="2">
        <v>53.2</v>
      </c>
      <c r="D159" s="2">
        <v>0.1269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5">
        <v>160</v>
      </c>
      <c r="B160" s="2"/>
      <c r="C160" s="2">
        <v>53.6</v>
      </c>
      <c r="D160" s="2">
        <v>0.1269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5">
        <v>161</v>
      </c>
      <c r="B161" s="2"/>
      <c r="C161" s="2">
        <v>52.7</v>
      </c>
      <c r="D161" s="2">
        <v>0.1269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5">
        <v>162</v>
      </c>
      <c r="B162" s="2"/>
      <c r="C162" s="2">
        <v>53</v>
      </c>
      <c r="D162" s="2">
        <v>0.1269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5">
        <v>163</v>
      </c>
      <c r="B163" s="2"/>
      <c r="C163" s="2">
        <v>53.3</v>
      </c>
      <c r="D163" s="2">
        <v>0.1269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5">
        <v>164</v>
      </c>
      <c r="B164" s="2"/>
      <c r="C164" s="2">
        <v>52.8</v>
      </c>
      <c r="D164" s="2">
        <v>0.1269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5">
        <v>165</v>
      </c>
      <c r="B165" s="2"/>
      <c r="C165" s="2">
        <v>52.9</v>
      </c>
      <c r="D165" s="2">
        <v>0.1269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5">
        <v>166</v>
      </c>
      <c r="B166" s="2"/>
      <c r="C166" s="2">
        <v>52.9</v>
      </c>
      <c r="D166" s="2">
        <v>0.1269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5">
        <v>167</v>
      </c>
      <c r="B167" s="2"/>
      <c r="C167" s="2">
        <v>52.7</v>
      </c>
      <c r="D167" s="2">
        <v>0.1269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5">
        <v>168</v>
      </c>
      <c r="B168" s="2"/>
      <c r="C168" s="2">
        <v>53.1</v>
      </c>
      <c r="D168" s="2">
        <v>0.1269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5">
        <v>169</v>
      </c>
      <c r="B169" s="2"/>
      <c r="C169" s="2">
        <v>53.1</v>
      </c>
      <c r="D169" s="2">
        <v>0.1269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5">
        <v>170</v>
      </c>
      <c r="B170" s="2"/>
      <c r="C170" s="2">
        <v>65.3</v>
      </c>
      <c r="D170" s="2">
        <v>0.1269</v>
      </c>
      <c r="E170" s="2">
        <f t="shared" si="8"/>
        <v>8.29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1" t="s">
        <v>113</v>
      </c>
      <c r="B171" s="2"/>
      <c r="C171" s="2">
        <v>39.7</v>
      </c>
      <c r="D171" s="2">
        <v>0.1269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5">
        <v>171</v>
      </c>
      <c r="B172" s="2"/>
      <c r="C172" s="2">
        <v>42.2</v>
      </c>
      <c r="D172" s="2">
        <v>0.1269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5">
        <v>172</v>
      </c>
      <c r="B173" s="2"/>
      <c r="C173" s="2">
        <v>65</v>
      </c>
      <c r="D173" s="2">
        <v>0.1269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5">
        <v>173</v>
      </c>
      <c r="B174" s="2"/>
      <c r="C174" s="2">
        <v>52.9</v>
      </c>
      <c r="D174" s="2">
        <v>0.1269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5">
        <v>174</v>
      </c>
      <c r="B175" s="2"/>
      <c r="C175" s="2">
        <v>52.3</v>
      </c>
      <c r="D175" s="2">
        <v>0.1269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5">
        <v>175</v>
      </c>
      <c r="B176" s="2"/>
      <c r="C176" s="2">
        <v>62.3</v>
      </c>
      <c r="D176" s="2">
        <v>0.1269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5">
        <v>176</v>
      </c>
      <c r="B177" s="2"/>
      <c r="C177" s="2">
        <v>52.9</v>
      </c>
      <c r="D177" s="2">
        <v>0.1269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5">
        <v>177</v>
      </c>
      <c r="B178" s="2"/>
      <c r="C178" s="2">
        <v>52.9</v>
      </c>
      <c r="D178" s="2">
        <v>0.1269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5">
        <v>178</v>
      </c>
      <c r="B179" s="2"/>
      <c r="C179" s="2">
        <v>65.4</v>
      </c>
      <c r="D179" s="2">
        <v>0.1269</v>
      </c>
      <c r="E179" s="2">
        <f t="shared" si="8"/>
        <v>8.3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5">
        <v>179</v>
      </c>
      <c r="B180" s="2"/>
      <c r="C180" s="2">
        <v>52.9</v>
      </c>
      <c r="D180" s="2">
        <v>0.1269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5">
        <v>180</v>
      </c>
      <c r="B181" s="2"/>
      <c r="C181" s="2">
        <v>52.9</v>
      </c>
      <c r="D181" s="2">
        <v>0.1269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5">
        <v>181</v>
      </c>
      <c r="B182" s="2"/>
      <c r="C182" s="2">
        <v>65.4</v>
      </c>
      <c r="D182" s="2">
        <v>0.1269</v>
      </c>
      <c r="E182" s="2">
        <f t="shared" si="8"/>
        <v>8.3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>
      <c r="A183" s="5">
        <v>182</v>
      </c>
      <c r="B183" s="2"/>
      <c r="C183" s="2">
        <v>52.7</v>
      </c>
      <c r="D183" s="2">
        <v>0.1269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>
      <c r="A184" s="5">
        <v>183</v>
      </c>
      <c r="B184" s="2"/>
      <c r="C184" s="3">
        <v>52.7</v>
      </c>
      <c r="D184" s="2">
        <v>0.1269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0" t="s">
        <v>12</v>
      </c>
      <c r="C185" s="4">
        <f>ROUND(SUM(C3:C184),2)</f>
        <v>10698.8</v>
      </c>
      <c r="D185" s="45">
        <f>ROUND(SUM(E3:E71),2)</f>
        <v>485.71</v>
      </c>
      <c r="E185" s="46"/>
      <c r="F185" s="45">
        <f>ROUND(SUM(G3:G71),2)</f>
        <v>0</v>
      </c>
      <c r="G185" s="46"/>
      <c r="H185" s="45">
        <f>ROUND(SUM(I3:I71),2)</f>
        <v>0</v>
      </c>
      <c r="I185" s="46"/>
      <c r="J185" s="45">
        <f>ROUND(SUM(K3:K71),2)</f>
        <v>0</v>
      </c>
      <c r="K185" s="46"/>
      <c r="L185" s="45">
        <f>ROUND(SUM(M3:M71),2)</f>
        <v>0</v>
      </c>
      <c r="M185" s="46"/>
      <c r="N185" s="45">
        <f>ROUND(SUM(O3:O71),2)</f>
        <v>0</v>
      </c>
      <c r="O185" s="46"/>
      <c r="P185" s="45">
        <f>ROUND(SUM(Q3:Q71),2)</f>
        <v>0</v>
      </c>
      <c r="Q185" s="46"/>
      <c r="R185" s="45">
        <f>ROUND(SUM(S3:S71),2)</f>
        <v>0</v>
      </c>
      <c r="S185" s="46"/>
      <c r="T185" s="45">
        <f>ROUND(SUM(U3:U71),2)</f>
        <v>0</v>
      </c>
      <c r="U185" s="46"/>
      <c r="V185" s="45">
        <f>ROUND(SUM(W3:W71),2)</f>
        <v>0</v>
      </c>
      <c r="W185" s="46"/>
      <c r="X185" s="45">
        <f>ROUND(SUM(Y3:Y71),2)</f>
        <v>0</v>
      </c>
      <c r="Y185" s="46"/>
      <c r="Z185" s="45">
        <f>ROUND(SUM(AA3:AA71),2)</f>
        <v>0</v>
      </c>
      <c r="AA185" s="46"/>
      <c r="AB185" s="45">
        <f>ROUND(SUM(AC3:AC71),2)</f>
        <v>0</v>
      </c>
      <c r="AC185" s="46"/>
      <c r="AD185" s="45">
        <f>ROUND(SUM(AE3:AE71),2)</f>
        <v>0</v>
      </c>
      <c r="AE185" s="46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85:E185"/>
    <mergeCell ref="F185:G185"/>
    <mergeCell ref="H185:I185"/>
    <mergeCell ref="J185:K185"/>
    <mergeCell ref="L185:M185"/>
    <mergeCell ref="T1:U1"/>
    <mergeCell ref="F1:G1"/>
    <mergeCell ref="H1:I1"/>
    <mergeCell ref="J1:K1"/>
    <mergeCell ref="V1:W1"/>
    <mergeCell ref="X1:Y1"/>
    <mergeCell ref="Z1:AA1"/>
    <mergeCell ref="AB1:AC1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M1">
      <selection activeCell="M3" sqref="M3:AE122"/>
    </sheetView>
  </sheetViews>
  <sheetFormatPr defaultColWidth="9.140625" defaultRowHeight="15"/>
  <cols>
    <col min="2" max="2" width="32.421875" style="0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52.7</v>
      </c>
      <c r="D3" s="2">
        <v>0.1253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54</v>
      </c>
      <c r="D4" s="2">
        <v>0.1253</v>
      </c>
      <c r="E4" s="2">
        <f aca="true" t="shared" si="0" ref="E4:E67">ROUND(C4*D4,2)</f>
        <v>6.77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53.5</v>
      </c>
      <c r="D5" s="2">
        <v>0.1253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0.1253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53</v>
      </c>
      <c r="D7" s="2">
        <v>0.1253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53.3</v>
      </c>
      <c r="D8" s="2">
        <v>0.1253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53.3</v>
      </c>
      <c r="D9" s="2">
        <v>0.1253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52.3</v>
      </c>
      <c r="D10" s="2">
        <v>0.1253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53.2</v>
      </c>
      <c r="D11" s="2">
        <v>0.1253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0.1253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54.3</v>
      </c>
      <c r="D13" s="2">
        <v>0.1253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53.1</v>
      </c>
      <c r="D14" s="2">
        <v>0.1253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53.4</v>
      </c>
      <c r="D15" s="2">
        <v>0.1253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52.9</v>
      </c>
      <c r="D16" s="2">
        <v>0.1253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53.4</v>
      </c>
      <c r="D17" s="2">
        <v>0.1253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64.6</v>
      </c>
      <c r="D18" s="2">
        <v>0.1253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52.7</v>
      </c>
      <c r="D19" s="2">
        <v>0.1253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53.3</v>
      </c>
      <c r="D20" s="2">
        <v>0.1253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64.8</v>
      </c>
      <c r="D21" s="2">
        <v>0.1253</v>
      </c>
      <c r="E21" s="2">
        <f t="shared" si="0"/>
        <v>8.12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52.9</v>
      </c>
      <c r="D22" s="2">
        <v>0.1253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52.8</v>
      </c>
      <c r="D23" s="2">
        <v>0.1253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65.1</v>
      </c>
      <c r="D24" s="2">
        <v>0.1253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0.1253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53.3</v>
      </c>
      <c r="D26" s="2">
        <v>0.1253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64.8</v>
      </c>
      <c r="D27" s="2">
        <v>0.1253</v>
      </c>
      <c r="E27" s="2">
        <f t="shared" si="0"/>
        <v>8.12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0.1253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0.1253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</v>
      </c>
      <c r="D30" s="2">
        <v>0.1253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53.2</v>
      </c>
      <c r="D31" s="2">
        <v>0.1253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53.4</v>
      </c>
      <c r="D32" s="2">
        <v>0.1253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53.5</v>
      </c>
      <c r="D33" s="2">
        <v>0.1253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53.1</v>
      </c>
      <c r="D34" s="2">
        <v>0.1253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53.2</v>
      </c>
      <c r="D35" s="2">
        <v>0.1253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53.2</v>
      </c>
      <c r="D36" s="2">
        <v>0.1253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54.2</v>
      </c>
      <c r="D37" s="2">
        <v>0.1253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53.2</v>
      </c>
      <c r="D38" s="2">
        <v>0.1253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53.4</v>
      </c>
      <c r="D39" s="2">
        <v>0.1253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54.1</v>
      </c>
      <c r="D40" s="2">
        <v>0.1253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53.4</v>
      </c>
      <c r="D41" s="2">
        <v>0.1253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53.3</v>
      </c>
      <c r="D42" s="2">
        <v>0.1253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53.2</v>
      </c>
      <c r="D43" s="2">
        <v>0.1253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53.3</v>
      </c>
      <c r="D44" s="2">
        <v>0.1253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53.5</v>
      </c>
      <c r="D45" s="2">
        <v>0.1253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0.1253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53.2</v>
      </c>
      <c r="D47" s="2">
        <v>0.1253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64.7</v>
      </c>
      <c r="D48" s="2">
        <v>0.1253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53.1</v>
      </c>
      <c r="D49" s="2">
        <v>0.1253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53.2</v>
      </c>
      <c r="D50" s="2">
        <v>0.1253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64.9</v>
      </c>
      <c r="D51" s="2">
        <v>0.1253</v>
      </c>
      <c r="E51" s="2">
        <f t="shared" si="0"/>
        <v>8.13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52.9</v>
      </c>
      <c r="D52" s="2">
        <v>0.1253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53.3</v>
      </c>
      <c r="D53" s="2">
        <v>0.1253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</v>
      </c>
      <c r="D54" s="2">
        <v>0.1253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</v>
      </c>
      <c r="D55" s="2">
        <v>0.1253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53.5</v>
      </c>
      <c r="D56" s="2">
        <v>0.1253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64.9</v>
      </c>
      <c r="D57" s="2">
        <v>0.1253</v>
      </c>
      <c r="E57" s="2">
        <f t="shared" si="0"/>
        <v>8.13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>
        <v>0.1253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54.5</v>
      </c>
      <c r="D59" s="2">
        <v>0.1253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>
        <v>0.1253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</v>
      </c>
      <c r="D61" s="2">
        <v>0.1253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53.3</v>
      </c>
      <c r="D62" s="2">
        <v>0.1253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53.4</v>
      </c>
      <c r="D63" s="2">
        <v>0.1253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53.9</v>
      </c>
      <c r="D64" s="2">
        <v>0.1253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53.4</v>
      </c>
      <c r="D65" s="2">
        <v>0.1253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53.3</v>
      </c>
      <c r="D66" s="2">
        <v>0.1253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</v>
      </c>
      <c r="D67" s="2">
        <v>0.1253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53.4</v>
      </c>
      <c r="D68" s="2">
        <v>0.1253</v>
      </c>
      <c r="E68" s="2">
        <f aca="true" t="shared" si="4" ref="E68:E122">ROUND(C68*D68,2)</f>
        <v>6.69</v>
      </c>
      <c r="F68" s="2"/>
      <c r="G68" s="2">
        <f aca="true" t="shared" si="5" ref="G68:G122">C68*F68</f>
        <v>0</v>
      </c>
      <c r="H68" s="2"/>
      <c r="I68" s="2">
        <f aca="true" t="shared" si="6" ref="I68:I122">C68*H68</f>
        <v>0</v>
      </c>
      <c r="J68" s="2"/>
      <c r="K68" s="2">
        <f aca="true" t="shared" si="7" ref="K68:K12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53.3</v>
      </c>
      <c r="D69" s="2">
        <v>0.1253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53.2</v>
      </c>
      <c r="D70" s="2">
        <v>0.1253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53.4</v>
      </c>
      <c r="D71" s="2">
        <v>0.1253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53.3</v>
      </c>
      <c r="D72" s="2">
        <v>0.1253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53.1</v>
      </c>
      <c r="D73" s="2">
        <v>0.1253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53.3</v>
      </c>
      <c r="D74" s="2">
        <v>0.1253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53.5</v>
      </c>
      <c r="D75" s="2">
        <v>0.1253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53.1</v>
      </c>
      <c r="D76" s="2">
        <v>0.1253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53.4</v>
      </c>
      <c r="D77" s="2">
        <v>0.1253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65.1</v>
      </c>
      <c r="D78" s="2">
        <v>0.1253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54.2</v>
      </c>
      <c r="D79" s="2">
        <v>0.1253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53.3</v>
      </c>
      <c r="D80" s="2">
        <v>0.1253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65.1</v>
      </c>
      <c r="D81" s="2">
        <v>0.1253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52.9</v>
      </c>
      <c r="D82" s="2">
        <v>0.1253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0.1253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65</v>
      </c>
      <c r="D84" s="2">
        <v>0.1253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53.1</v>
      </c>
      <c r="D85" s="2">
        <v>0.1253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53.3</v>
      </c>
      <c r="D86" s="2">
        <v>0.1253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64.8</v>
      </c>
      <c r="D87" s="2">
        <v>0.1253</v>
      </c>
      <c r="E87" s="2">
        <f t="shared" si="4"/>
        <v>8.12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52.9</v>
      </c>
      <c r="D88" s="2">
        <v>0.1253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53.3</v>
      </c>
      <c r="D89" s="2">
        <v>0.1253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65</v>
      </c>
      <c r="D90" s="2">
        <v>0.1253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53.2</v>
      </c>
      <c r="D91" s="2">
        <v>0.1253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53.3</v>
      </c>
      <c r="D92" s="2">
        <v>0.1253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53.2</v>
      </c>
      <c r="D93" s="2">
        <v>0.1253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53.9</v>
      </c>
      <c r="D94" s="2">
        <v>0.1253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53.3</v>
      </c>
      <c r="D95" s="2">
        <v>0.1253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53.3</v>
      </c>
      <c r="D96" s="2">
        <v>0.1253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53</v>
      </c>
      <c r="D97" s="2">
        <v>0.1253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53.2</v>
      </c>
      <c r="D98" s="2">
        <v>0.1253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53.1</v>
      </c>
      <c r="D99" s="2">
        <v>0.1253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53.1</v>
      </c>
      <c r="D100" s="2">
        <v>0.1253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53.4</v>
      </c>
      <c r="D101" s="2">
        <v>0.1253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53.4</v>
      </c>
      <c r="D102" s="2">
        <v>0.1253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53.1</v>
      </c>
      <c r="D103" s="2">
        <v>0.1253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53.3</v>
      </c>
      <c r="D104" s="2">
        <v>0.1253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53.3</v>
      </c>
      <c r="D105" s="2">
        <v>0.1253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53.1</v>
      </c>
      <c r="D106" s="2">
        <v>0.1253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53.4</v>
      </c>
      <c r="D107" s="2">
        <v>0.1253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64.9</v>
      </c>
      <c r="D108" s="2">
        <v>0.1253</v>
      </c>
      <c r="E108" s="2">
        <f t="shared" si="4"/>
        <v>8.13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53</v>
      </c>
      <c r="D109" s="2">
        <v>0.1253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53.4</v>
      </c>
      <c r="D110" s="2">
        <v>0.1253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109</v>
      </c>
      <c r="B111" s="2"/>
      <c r="C111" s="2">
        <v>64.9</v>
      </c>
      <c r="D111" s="2">
        <v>0.1253</v>
      </c>
      <c r="E111" s="2">
        <f t="shared" si="4"/>
        <v>8.13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110</v>
      </c>
      <c r="B112" s="2"/>
      <c r="C112" s="2">
        <v>53.1</v>
      </c>
      <c r="D112" s="2">
        <v>0.1253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111</v>
      </c>
      <c r="B113" s="2"/>
      <c r="C113" s="2">
        <v>53.4</v>
      </c>
      <c r="D113" s="2">
        <v>0.1253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112</v>
      </c>
      <c r="B114" s="2"/>
      <c r="C114" s="2">
        <v>65</v>
      </c>
      <c r="D114" s="2">
        <v>0.1253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113</v>
      </c>
      <c r="B115" s="2"/>
      <c r="C115" s="2">
        <v>53.1</v>
      </c>
      <c r="D115" s="2">
        <v>0.1253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114</v>
      </c>
      <c r="B116" s="2"/>
      <c r="C116" s="2">
        <v>53.4</v>
      </c>
      <c r="D116" s="2">
        <v>0.1253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115</v>
      </c>
      <c r="B117" s="2"/>
      <c r="C117" s="2">
        <v>64.9</v>
      </c>
      <c r="D117" s="2">
        <v>0.1253</v>
      </c>
      <c r="E117" s="2">
        <f t="shared" si="4"/>
        <v>8.13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116</v>
      </c>
      <c r="B118" s="2"/>
      <c r="C118" s="2">
        <v>53</v>
      </c>
      <c r="D118" s="2">
        <v>0.1253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117</v>
      </c>
      <c r="B119" s="2"/>
      <c r="C119" s="2">
        <v>53.2</v>
      </c>
      <c r="D119" s="2">
        <v>0.1253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118</v>
      </c>
      <c r="B120" s="2"/>
      <c r="C120" s="2">
        <v>64.6</v>
      </c>
      <c r="D120" s="2">
        <v>0.1253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119</v>
      </c>
      <c r="B121" s="2"/>
      <c r="C121" s="2">
        <v>53.5</v>
      </c>
      <c r="D121" s="2">
        <v>0.1253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120</v>
      </c>
      <c r="B122" s="2"/>
      <c r="C122" s="2">
        <v>53.2</v>
      </c>
      <c r="D122" s="2">
        <v>0.1253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2:31" ht="18.75">
      <c r="B123" s="4" t="s">
        <v>12</v>
      </c>
      <c r="C123" s="2">
        <f>ROUND(SUM(C3:C122),2)</f>
        <v>6625.2</v>
      </c>
      <c r="D123" s="45">
        <f>SUM(E3:E72)</f>
        <v>481.82999999999987</v>
      </c>
      <c r="E123" s="46"/>
      <c r="F123" s="45">
        <f>SUM(G3:G122)</f>
        <v>0</v>
      </c>
      <c r="G123" s="46"/>
      <c r="H123" s="45">
        <f>SUM(I3:I122)</f>
        <v>0</v>
      </c>
      <c r="I123" s="46"/>
      <c r="J123" s="45">
        <f>SUM(K3:K122)</f>
        <v>0</v>
      </c>
      <c r="K123" s="46"/>
      <c r="L123" s="45">
        <f>SUM(M3:M122)</f>
        <v>0</v>
      </c>
      <c r="M123" s="46"/>
      <c r="N123" s="45">
        <f>SUM(O3:O122)</f>
        <v>0</v>
      </c>
      <c r="O123" s="46"/>
      <c r="P123" s="45">
        <f>SUM(Q3:Q122)</f>
        <v>0</v>
      </c>
      <c r="Q123" s="46"/>
      <c r="R123" s="45">
        <f>SUM(S3:S122)</f>
        <v>0</v>
      </c>
      <c r="S123" s="46"/>
      <c r="T123" s="45">
        <f>SUM(U3:U122)</f>
        <v>0</v>
      </c>
      <c r="U123" s="46"/>
      <c r="V123" s="45">
        <f>SUM(W3:W122)</f>
        <v>0</v>
      </c>
      <c r="W123" s="46"/>
      <c r="X123" s="45">
        <f>SUM(Y3:Y122)</f>
        <v>0</v>
      </c>
      <c r="Y123" s="46"/>
      <c r="Z123" s="45">
        <f>SUM(AA3:AA122)</f>
        <v>0</v>
      </c>
      <c r="AA123" s="46"/>
      <c r="AB123" s="45">
        <f>SUM(AC3:AC122)</f>
        <v>0</v>
      </c>
      <c r="AC123" s="46"/>
      <c r="AD123" s="45">
        <f>SUM(AE3:AE122)</f>
        <v>0</v>
      </c>
      <c r="AE123" s="46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23:E123"/>
    <mergeCell ref="F123:G123"/>
    <mergeCell ref="H123:I123"/>
    <mergeCell ref="J123:K123"/>
    <mergeCell ref="L123:M123"/>
    <mergeCell ref="T1:U1"/>
    <mergeCell ref="F1:G1"/>
    <mergeCell ref="H1:I1"/>
    <mergeCell ref="J1:K1"/>
    <mergeCell ref="V1:W1"/>
    <mergeCell ref="X1:Y1"/>
    <mergeCell ref="Z1:AA1"/>
    <mergeCell ref="AB1:AC1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zoomScalePageLayoutView="0" workbookViewId="0" topLeftCell="A1">
      <selection activeCell="M3" sqref="M3:AF182"/>
    </sheetView>
  </sheetViews>
  <sheetFormatPr defaultColWidth="9.140625" defaultRowHeight="15"/>
  <cols>
    <col min="2" max="2" width="32.57421875" style="0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51.5</v>
      </c>
      <c r="D3" s="2">
        <v>0.2187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52.6</v>
      </c>
      <c r="D4" s="2">
        <v>0.2187</v>
      </c>
      <c r="E4" s="2">
        <f aca="true" t="shared" si="0" ref="E4:E67">ROUND(C4*D4,2)</f>
        <v>11.5</v>
      </c>
      <c r="F4" s="2"/>
      <c r="G4" s="2">
        <f aca="true" t="shared" si="1" ref="G4:G67">C4*F4</f>
        <v>0</v>
      </c>
      <c r="H4" s="2"/>
      <c r="I4" s="2">
        <f aca="true" t="shared" si="2" ref="I4:I67">C4*F4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52.3</v>
      </c>
      <c r="D5" s="2">
        <v>0.2187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51.9</v>
      </c>
      <c r="D6" s="2">
        <v>0.2187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52.2</v>
      </c>
      <c r="D7" s="2">
        <v>0.2187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52.1</v>
      </c>
      <c r="D8" s="2">
        <v>0.2187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0.2187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52.8</v>
      </c>
      <c r="D10" s="2">
        <v>0.2187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51.9</v>
      </c>
      <c r="D11" s="2">
        <v>0.2187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51.8</v>
      </c>
      <c r="D12" s="2">
        <v>0.2187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52.1</v>
      </c>
      <c r="D13" s="2">
        <v>0.2187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51.8</v>
      </c>
      <c r="D14" s="2">
        <v>0.2187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51.2</v>
      </c>
      <c r="D15" s="2">
        <v>0.2187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52.4</v>
      </c>
      <c r="D16" s="2">
        <v>0.2187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51.7</v>
      </c>
      <c r="D17" s="2">
        <v>0.2187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64.4</v>
      </c>
      <c r="D18" s="2">
        <v>0.2187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51.9</v>
      </c>
      <c r="D19" s="2">
        <v>0.2187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</v>
      </c>
      <c r="D20" s="2">
        <v>0.2187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63.8</v>
      </c>
      <c r="D21" s="2">
        <v>0.2187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51.7</v>
      </c>
      <c r="D22" s="2">
        <v>0.2187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0.2187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63.9</v>
      </c>
      <c r="D24" s="2">
        <v>0.2187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0.2187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51.8</v>
      </c>
      <c r="D26" s="2">
        <v>0.2187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</v>
      </c>
      <c r="D27" s="2">
        <v>0.2187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52.2</v>
      </c>
      <c r="D28" s="2">
        <v>0.2187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51.3</v>
      </c>
      <c r="D29" s="2">
        <v>0.2187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64.1</v>
      </c>
      <c r="D30" s="2">
        <v>0.2187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51.6</v>
      </c>
      <c r="D31" s="2">
        <v>0.2187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51.9</v>
      </c>
      <c r="D32" s="2">
        <v>0.2187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51.4</v>
      </c>
      <c r="D33" s="2">
        <v>0.2187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52.1</v>
      </c>
      <c r="D34" s="2">
        <v>0.2187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52.6</v>
      </c>
      <c r="D35" s="2">
        <v>0.2187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35</v>
      </c>
      <c r="B36" s="2"/>
      <c r="C36" s="2">
        <v>62.9</v>
      </c>
      <c r="D36" s="2">
        <v>0.2187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36</v>
      </c>
      <c r="B37" s="2"/>
      <c r="C37" s="2">
        <v>52</v>
      </c>
      <c r="D37" s="2">
        <v>0.2187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37</v>
      </c>
      <c r="B38" s="2"/>
      <c r="C38" s="2">
        <v>51.8</v>
      </c>
      <c r="D38" s="2">
        <v>0.2187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38</v>
      </c>
      <c r="B39" s="2"/>
      <c r="C39" s="2">
        <v>76.2</v>
      </c>
      <c r="D39" s="2">
        <v>0.2187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39</v>
      </c>
      <c r="B40" s="2"/>
      <c r="C40" s="2">
        <v>63.2</v>
      </c>
      <c r="D40" s="2">
        <v>0.2187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40</v>
      </c>
      <c r="B41" s="2"/>
      <c r="C41" s="2">
        <v>53.8</v>
      </c>
      <c r="D41" s="2">
        <v>0.2187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41</v>
      </c>
      <c r="B42" s="2"/>
      <c r="C42" s="2">
        <v>52.1</v>
      </c>
      <c r="D42" s="2">
        <v>0.2187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42</v>
      </c>
      <c r="B43" s="2"/>
      <c r="C43" s="2">
        <v>75.7</v>
      </c>
      <c r="D43" s="2">
        <v>0.2187</v>
      </c>
      <c r="E43" s="2">
        <f t="shared" si="0"/>
        <v>16.56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43</v>
      </c>
      <c r="B44" s="2"/>
      <c r="C44" s="2">
        <v>63.6</v>
      </c>
      <c r="D44" s="2">
        <v>0.2187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44</v>
      </c>
      <c r="B45" s="2"/>
      <c r="C45" s="2">
        <v>51.4</v>
      </c>
      <c r="D45" s="2">
        <v>0.2187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45</v>
      </c>
      <c r="B46" s="2"/>
      <c r="C46" s="2">
        <v>52.3</v>
      </c>
      <c r="D46" s="2">
        <v>0.2187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46</v>
      </c>
      <c r="B47" s="2"/>
      <c r="C47" s="2">
        <v>75.7</v>
      </c>
      <c r="D47" s="2">
        <v>0.2187</v>
      </c>
      <c r="E47" s="2">
        <f t="shared" si="0"/>
        <v>16.56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47</v>
      </c>
      <c r="B48" s="2"/>
      <c r="C48" s="2">
        <v>63.3</v>
      </c>
      <c r="D48" s="2">
        <v>0.2187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48</v>
      </c>
      <c r="B49" s="2"/>
      <c r="C49" s="2">
        <v>51.8</v>
      </c>
      <c r="D49" s="2">
        <v>0.2187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49</v>
      </c>
      <c r="B50" s="2"/>
      <c r="C50" s="2">
        <v>51.1</v>
      </c>
      <c r="D50" s="2">
        <v>0.2187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50</v>
      </c>
      <c r="B51" s="2"/>
      <c r="C51" s="2">
        <v>75.8</v>
      </c>
      <c r="D51" s="2">
        <v>0.2187</v>
      </c>
      <c r="E51" s="2">
        <f t="shared" si="0"/>
        <v>16.58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51</v>
      </c>
      <c r="B52" s="2"/>
      <c r="C52" s="2">
        <v>75.7</v>
      </c>
      <c r="D52" s="2">
        <v>0.2187</v>
      </c>
      <c r="E52" s="2">
        <f t="shared" si="0"/>
        <v>16.56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52</v>
      </c>
      <c r="B53" s="2"/>
      <c r="C53" s="2">
        <v>51.5</v>
      </c>
      <c r="D53" s="2">
        <v>0.2187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53</v>
      </c>
      <c r="B54" s="2"/>
      <c r="C54" s="2">
        <v>64</v>
      </c>
      <c r="D54" s="2">
        <v>0.2187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54</v>
      </c>
      <c r="B55" s="2"/>
      <c r="C55" s="2">
        <v>75.8</v>
      </c>
      <c r="D55" s="2">
        <v>0.2187</v>
      </c>
      <c r="E55" s="2">
        <f t="shared" si="0"/>
        <v>16.58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55</v>
      </c>
      <c r="B56" s="2"/>
      <c r="C56" s="2">
        <v>52.4</v>
      </c>
      <c r="D56" s="2">
        <v>0.2187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56</v>
      </c>
      <c r="B57" s="2"/>
      <c r="C57" s="2">
        <v>65</v>
      </c>
      <c r="D57" s="2">
        <v>0.2187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57</v>
      </c>
      <c r="B58" s="2"/>
      <c r="C58" s="2">
        <v>75.7</v>
      </c>
      <c r="D58" s="2">
        <v>0.2187</v>
      </c>
      <c r="E58" s="2">
        <f t="shared" si="0"/>
        <v>16.56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58</v>
      </c>
      <c r="B59" s="2"/>
      <c r="C59" s="2">
        <v>52</v>
      </c>
      <c r="D59" s="2">
        <v>0.2187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59</v>
      </c>
      <c r="B60" s="2"/>
      <c r="C60" s="2">
        <v>63.5</v>
      </c>
      <c r="D60" s="2">
        <v>0.2187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60</v>
      </c>
      <c r="B61" s="2"/>
      <c r="C61" s="2">
        <v>75.1</v>
      </c>
      <c r="D61" s="2">
        <v>0.2187</v>
      </c>
      <c r="E61" s="2">
        <f t="shared" si="0"/>
        <v>16.42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61</v>
      </c>
      <c r="B62" s="2"/>
      <c r="C62" s="2">
        <v>52.4</v>
      </c>
      <c r="D62" s="2">
        <v>0.2187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62</v>
      </c>
      <c r="B63" s="2"/>
      <c r="C63" s="2">
        <v>64.1</v>
      </c>
      <c r="D63" s="2">
        <v>0.2187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76.2</v>
      </c>
      <c r="D64" s="2">
        <v>0.2187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51.6</v>
      </c>
      <c r="D65" s="2">
        <v>0.2187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64.2</v>
      </c>
      <c r="D66" s="2">
        <v>0.2187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75.6</v>
      </c>
      <c r="D67" s="2">
        <v>0.2187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51.9</v>
      </c>
      <c r="D68" s="2">
        <v>0.2187</v>
      </c>
      <c r="E68" s="2">
        <f aca="true" t="shared" si="4" ref="E68:E131">ROUND(C68*D68,2)</f>
        <v>11.35</v>
      </c>
      <c r="F68" s="2"/>
      <c r="G68" s="2">
        <f aca="true" t="shared" si="5" ref="G68:G131">C68*F68</f>
        <v>0</v>
      </c>
      <c r="H68" s="2"/>
      <c r="I68" s="2">
        <f aca="true" t="shared" si="6" ref="I68:I131">C68*F68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63.7</v>
      </c>
      <c r="D69" s="2">
        <v>0.2187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74.8</v>
      </c>
      <c r="D70" s="2">
        <v>0.2187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51.8</v>
      </c>
      <c r="D71" s="2">
        <v>0.2187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64.2</v>
      </c>
      <c r="D72" s="2">
        <v>0.2187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74.8</v>
      </c>
      <c r="D73" s="2">
        <v>0.2187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51.1</v>
      </c>
      <c r="D74" s="2">
        <v>0.2187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64.1</v>
      </c>
      <c r="D75" s="2">
        <v>0.2187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75.3</v>
      </c>
      <c r="D76" s="2">
        <v>0.2187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53.2</v>
      </c>
      <c r="D77" s="2">
        <v>0.2187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64.2</v>
      </c>
      <c r="D78" s="2">
        <v>0.2187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65.1</v>
      </c>
      <c r="D79" s="2">
        <v>0.2187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52.4</v>
      </c>
      <c r="D80" s="2">
        <v>0.2187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80</v>
      </c>
      <c r="B81" s="2"/>
      <c r="C81" s="2">
        <v>75.4</v>
      </c>
      <c r="D81" s="2">
        <v>0.2187</v>
      </c>
      <c r="E81" s="2">
        <f t="shared" si="4"/>
        <v>16.49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81</v>
      </c>
      <c r="B82" s="2"/>
      <c r="C82" s="2">
        <v>65</v>
      </c>
      <c r="D82" s="2">
        <v>0.2187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82</v>
      </c>
      <c r="B83" s="2"/>
      <c r="C83" s="2">
        <v>52.1</v>
      </c>
      <c r="D83" s="2">
        <v>0.2187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83</v>
      </c>
      <c r="B84" s="2"/>
      <c r="C84" s="2">
        <v>76.5</v>
      </c>
      <c r="D84" s="2">
        <v>0.2187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84</v>
      </c>
      <c r="B85" s="2"/>
      <c r="C85" s="2">
        <v>65.3</v>
      </c>
      <c r="D85" s="2">
        <v>0.2187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85</v>
      </c>
      <c r="B86" s="2"/>
      <c r="C86" s="2">
        <v>52.9</v>
      </c>
      <c r="D86" s="2">
        <v>0.2187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86</v>
      </c>
      <c r="B87" s="2"/>
      <c r="C87" s="2">
        <v>75.2</v>
      </c>
      <c r="D87" s="2">
        <v>0.2187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87</v>
      </c>
      <c r="B88" s="2"/>
      <c r="C88" s="2">
        <v>64.9</v>
      </c>
      <c r="D88" s="2">
        <v>0.2187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88</v>
      </c>
      <c r="B89" s="2"/>
      <c r="C89" s="2">
        <v>53.7</v>
      </c>
      <c r="D89" s="2">
        <v>0.2187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89</v>
      </c>
      <c r="B90" s="2"/>
      <c r="C90" s="2">
        <v>76.7</v>
      </c>
      <c r="D90" s="2">
        <v>0.2187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90</v>
      </c>
      <c r="B91" s="2"/>
      <c r="C91" s="2">
        <v>65</v>
      </c>
      <c r="D91" s="2">
        <v>0.2187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91</v>
      </c>
      <c r="B92" s="2"/>
      <c r="C92" s="2">
        <v>52.5</v>
      </c>
      <c r="D92" s="2">
        <v>0.2187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92</v>
      </c>
      <c r="B93" s="2"/>
      <c r="C93" s="2">
        <v>76.8</v>
      </c>
      <c r="D93" s="2">
        <v>0.2187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93</v>
      </c>
      <c r="B94" s="2"/>
      <c r="C94" s="2">
        <v>64.9</v>
      </c>
      <c r="D94" s="2">
        <v>0.2187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94</v>
      </c>
      <c r="B95" s="2"/>
      <c r="C95" s="2">
        <v>52.2</v>
      </c>
      <c r="D95" s="2">
        <v>0.2187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95</v>
      </c>
      <c r="B96" s="2"/>
      <c r="C96" s="2">
        <v>77.1</v>
      </c>
      <c r="D96" s="2">
        <v>0.2187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96</v>
      </c>
      <c r="B97" s="2"/>
      <c r="C97" s="2">
        <v>65.2</v>
      </c>
      <c r="D97" s="2">
        <v>0.2187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97</v>
      </c>
      <c r="B98" s="2"/>
      <c r="C98" s="2">
        <v>52.3</v>
      </c>
      <c r="D98" s="2">
        <v>0.2187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98</v>
      </c>
      <c r="B99" s="2"/>
      <c r="C99" s="2">
        <v>75.6</v>
      </c>
      <c r="D99" s="2">
        <v>0.2187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99</v>
      </c>
      <c r="B100" s="2"/>
      <c r="C100" s="2">
        <v>67</v>
      </c>
      <c r="D100" s="2">
        <v>0.2187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100</v>
      </c>
      <c r="B101" s="2"/>
      <c r="C101" s="2">
        <v>52.9</v>
      </c>
      <c r="D101" s="2">
        <v>0.2187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101</v>
      </c>
      <c r="B102" s="2"/>
      <c r="C102" s="2">
        <v>76.3</v>
      </c>
      <c r="D102" s="2">
        <v>0.2187</v>
      </c>
      <c r="E102" s="2">
        <f t="shared" si="4"/>
        <v>16.69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102</v>
      </c>
      <c r="B103" s="2"/>
      <c r="C103" s="2">
        <v>64.5</v>
      </c>
      <c r="D103" s="2">
        <v>0.2187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103</v>
      </c>
      <c r="B104" s="2"/>
      <c r="C104" s="2">
        <v>52.4</v>
      </c>
      <c r="D104" s="2">
        <v>0.2187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104</v>
      </c>
      <c r="B105" s="2"/>
      <c r="C105" s="2">
        <v>76.1</v>
      </c>
      <c r="D105" s="2">
        <v>0.2187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51.4</v>
      </c>
      <c r="D106" s="2">
        <v>0.2187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107</v>
      </c>
      <c r="B107" s="2"/>
      <c r="C107" s="2">
        <v>75.4</v>
      </c>
      <c r="D107" s="2">
        <v>0.2187</v>
      </c>
      <c r="E107" s="2">
        <f t="shared" si="4"/>
        <v>16.49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108</v>
      </c>
      <c r="B108" s="2"/>
      <c r="C108" s="2">
        <v>51.5</v>
      </c>
      <c r="D108" s="2">
        <v>0.2187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109</v>
      </c>
      <c r="B109" s="2"/>
      <c r="C109" s="2">
        <v>52</v>
      </c>
      <c r="D109" s="2">
        <v>0.2187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110</v>
      </c>
      <c r="B110" s="2"/>
      <c r="C110" s="2">
        <v>64</v>
      </c>
      <c r="D110" s="2">
        <v>0.2187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111</v>
      </c>
      <c r="B111" s="2"/>
      <c r="C111" s="2">
        <v>75.8</v>
      </c>
      <c r="D111" s="2">
        <v>0.2187</v>
      </c>
      <c r="E111" s="2">
        <f t="shared" si="4"/>
        <v>16.58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112</v>
      </c>
      <c r="B112" s="2"/>
      <c r="C112" s="2">
        <v>52</v>
      </c>
      <c r="D112" s="2">
        <v>0.2187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113</v>
      </c>
      <c r="B113" s="2"/>
      <c r="C113" s="2">
        <v>52</v>
      </c>
      <c r="D113" s="2">
        <v>0.2187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114</v>
      </c>
      <c r="B114" s="2"/>
      <c r="C114" s="2">
        <v>64.1</v>
      </c>
      <c r="D114" s="2">
        <v>0.2187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115</v>
      </c>
      <c r="B115" s="2"/>
      <c r="C115" s="2">
        <v>75.2</v>
      </c>
      <c r="D115" s="2">
        <v>0.2187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116</v>
      </c>
      <c r="B116" s="2"/>
      <c r="C116" s="2">
        <v>53.1</v>
      </c>
      <c r="D116" s="2">
        <v>0.2187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117</v>
      </c>
      <c r="B117" s="2"/>
      <c r="C117" s="2">
        <v>51.6</v>
      </c>
      <c r="D117" s="2">
        <v>0.2187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118</v>
      </c>
      <c r="B118" s="2"/>
      <c r="C118" s="2">
        <v>62.7</v>
      </c>
      <c r="D118" s="2">
        <v>0.2187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119</v>
      </c>
      <c r="B119" s="2"/>
      <c r="C119" s="2">
        <v>75.2</v>
      </c>
      <c r="D119" s="2">
        <v>0.2187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120</v>
      </c>
      <c r="B120" s="2"/>
      <c r="C120" s="2">
        <v>52.3</v>
      </c>
      <c r="D120" s="2">
        <v>0.2187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121</v>
      </c>
      <c r="B121" s="2"/>
      <c r="C121" s="2">
        <v>51.8</v>
      </c>
      <c r="D121" s="2">
        <v>0.2187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122</v>
      </c>
      <c r="B122" s="2"/>
      <c r="C122" s="2">
        <v>63.1</v>
      </c>
      <c r="D122" s="2">
        <v>0.2187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123</v>
      </c>
      <c r="B123" s="2"/>
      <c r="C123" s="2">
        <v>52</v>
      </c>
      <c r="D123" s="2">
        <v>0.2187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124</v>
      </c>
      <c r="B124" s="2"/>
      <c r="C124" s="2">
        <v>52.4</v>
      </c>
      <c r="D124" s="2">
        <v>0.2187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125</v>
      </c>
      <c r="B125" s="2"/>
      <c r="C125" s="2">
        <v>52.5</v>
      </c>
      <c r="D125" s="2">
        <v>0.2187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126</v>
      </c>
      <c r="B126" s="2"/>
      <c r="C126" s="2">
        <v>51.7</v>
      </c>
      <c r="D126" s="2">
        <v>0.2187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127</v>
      </c>
      <c r="B127" s="2"/>
      <c r="C127" s="2">
        <v>52.2</v>
      </c>
      <c r="D127" s="2">
        <v>0.2187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128</v>
      </c>
      <c r="B128" s="2"/>
      <c r="C128" s="2">
        <v>52.5</v>
      </c>
      <c r="D128" s="2">
        <v>0.2187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129</v>
      </c>
      <c r="B129" s="2"/>
      <c r="C129" s="2">
        <v>51.9</v>
      </c>
      <c r="D129" s="2">
        <v>0.2187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130</v>
      </c>
      <c r="B130" s="2"/>
      <c r="C130" s="2">
        <v>52.3</v>
      </c>
      <c r="D130" s="2">
        <v>0.2187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131</v>
      </c>
      <c r="B131" s="2"/>
      <c r="C131" s="2">
        <v>52.7</v>
      </c>
      <c r="D131" s="2">
        <v>0.2187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132</v>
      </c>
      <c r="B132" s="2"/>
      <c r="C132" s="2">
        <v>52.9</v>
      </c>
      <c r="D132" s="2">
        <v>0.2187</v>
      </c>
      <c r="E132" s="2">
        <f aca="true" t="shared" si="8" ref="E132:E182">ROUND(C132*D132,2)</f>
        <v>11.57</v>
      </c>
      <c r="F132" s="2"/>
      <c r="G132" s="2">
        <f aca="true" t="shared" si="9" ref="G132:G182">C132*F132</f>
        <v>0</v>
      </c>
      <c r="H132" s="2"/>
      <c r="I132" s="2">
        <f aca="true" t="shared" si="10" ref="I132:I182">C132*F132</f>
        <v>0</v>
      </c>
      <c r="J132" s="2"/>
      <c r="K132" s="2">
        <f aca="true" t="shared" si="11" ref="K132:K182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133</v>
      </c>
      <c r="B133" s="2"/>
      <c r="C133" s="2">
        <v>51.9</v>
      </c>
      <c r="D133" s="2">
        <v>0.2187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134</v>
      </c>
      <c r="B134" s="2"/>
      <c r="C134" s="2">
        <v>52.1</v>
      </c>
      <c r="D134" s="2">
        <v>0.2187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135</v>
      </c>
      <c r="B135" s="2"/>
      <c r="C135" s="2">
        <v>53.4</v>
      </c>
      <c r="D135" s="2">
        <v>0.2187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136</v>
      </c>
      <c r="B136" s="2"/>
      <c r="C136" s="2">
        <v>53.6</v>
      </c>
      <c r="D136" s="2">
        <v>0.2187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137</v>
      </c>
      <c r="B137" s="2"/>
      <c r="C137" s="2">
        <v>52.1</v>
      </c>
      <c r="D137" s="2">
        <v>0.2187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138</v>
      </c>
      <c r="B138" s="2"/>
      <c r="C138" s="2">
        <v>64.8</v>
      </c>
      <c r="D138" s="2">
        <v>0.2187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139</v>
      </c>
      <c r="B139" s="2"/>
      <c r="C139" s="2">
        <v>53.8</v>
      </c>
      <c r="D139" s="2">
        <v>0.2187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140</v>
      </c>
      <c r="B140" s="2"/>
      <c r="C140" s="2">
        <v>51.8</v>
      </c>
      <c r="D140" s="2">
        <v>0.2187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141</v>
      </c>
      <c r="B141" s="2"/>
      <c r="C141" s="2">
        <v>64.6</v>
      </c>
      <c r="D141" s="2">
        <v>0.2187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142</v>
      </c>
      <c r="B142" s="2"/>
      <c r="C142" s="2">
        <v>53.2</v>
      </c>
      <c r="D142" s="2">
        <v>0.2187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143</v>
      </c>
      <c r="B143" s="2"/>
      <c r="C143" s="2">
        <v>51.5</v>
      </c>
      <c r="D143" s="2">
        <v>0.2187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144</v>
      </c>
      <c r="B144" s="2"/>
      <c r="C144" s="2">
        <v>64.7</v>
      </c>
      <c r="D144" s="2">
        <v>0.2187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145</v>
      </c>
      <c r="B145" s="2"/>
      <c r="C145" s="2">
        <v>53.5</v>
      </c>
      <c r="D145" s="2">
        <v>0.2187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146</v>
      </c>
      <c r="B146" s="2"/>
      <c r="C146" s="2">
        <v>51.9</v>
      </c>
      <c r="D146" s="2">
        <v>0.2187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147</v>
      </c>
      <c r="B147" s="2"/>
      <c r="C147" s="2">
        <v>64.2</v>
      </c>
      <c r="D147" s="2">
        <v>0.2187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148</v>
      </c>
      <c r="B148" s="2"/>
      <c r="C148" s="2">
        <v>52.1</v>
      </c>
      <c r="D148" s="2">
        <v>0.2187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149</v>
      </c>
      <c r="B149" s="2"/>
      <c r="C149" s="2">
        <v>51.1</v>
      </c>
      <c r="D149" s="2">
        <v>0.2187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150</v>
      </c>
      <c r="B150" s="2"/>
      <c r="C150" s="2">
        <v>64.8</v>
      </c>
      <c r="D150" s="2">
        <v>0.2187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151</v>
      </c>
      <c r="B151" s="2"/>
      <c r="C151" s="2">
        <v>51.7</v>
      </c>
      <c r="D151" s="2">
        <v>0.2187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152</v>
      </c>
      <c r="B152" s="2"/>
      <c r="C152" s="2">
        <v>52.5</v>
      </c>
      <c r="D152" s="2">
        <v>0.2187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153</v>
      </c>
      <c r="B153" s="2"/>
      <c r="C153" s="2">
        <v>52.3</v>
      </c>
      <c r="D153" s="2">
        <v>0.2187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154</v>
      </c>
      <c r="B154" s="2"/>
      <c r="C154" s="2">
        <v>52.3</v>
      </c>
      <c r="D154" s="2">
        <v>0.2187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155</v>
      </c>
      <c r="B155" s="2"/>
      <c r="C155" s="2">
        <v>53.5</v>
      </c>
      <c r="D155" s="2">
        <v>0.2187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156</v>
      </c>
      <c r="B156" s="2"/>
      <c r="C156" s="2">
        <v>52</v>
      </c>
      <c r="D156" s="2">
        <v>0.2187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157</v>
      </c>
      <c r="B157" s="2"/>
      <c r="C157" s="2">
        <v>52.2</v>
      </c>
      <c r="D157" s="2">
        <v>0.2187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158</v>
      </c>
      <c r="B158" s="2"/>
      <c r="C158" s="2">
        <v>52.7</v>
      </c>
      <c r="D158" s="2">
        <v>0.2187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159</v>
      </c>
      <c r="B159" s="2"/>
      <c r="C159" s="2">
        <v>52.1</v>
      </c>
      <c r="D159" s="2">
        <v>0.2187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160</v>
      </c>
      <c r="B160" s="2"/>
      <c r="C160" s="2">
        <v>51.9</v>
      </c>
      <c r="D160" s="2">
        <v>0.2187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161</v>
      </c>
      <c r="B161" s="2"/>
      <c r="C161" s="2">
        <v>52.3</v>
      </c>
      <c r="D161" s="2">
        <v>0.2187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162</v>
      </c>
      <c r="B162" s="2"/>
      <c r="C162" s="2">
        <v>51.6</v>
      </c>
      <c r="D162" s="2">
        <v>0.2187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163</v>
      </c>
      <c r="B163" s="2"/>
      <c r="C163" s="2">
        <v>51.8</v>
      </c>
      <c r="D163" s="2">
        <v>0.2187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164</v>
      </c>
      <c r="B164" s="2"/>
      <c r="C164" s="2">
        <v>53</v>
      </c>
      <c r="D164" s="2">
        <v>0.2187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165</v>
      </c>
      <c r="B165" s="2"/>
      <c r="C165" s="2">
        <v>51.7</v>
      </c>
      <c r="D165" s="2">
        <v>0.2187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166</v>
      </c>
      <c r="B166" s="2"/>
      <c r="C166" s="2">
        <v>52.3</v>
      </c>
      <c r="D166" s="2">
        <v>0.2187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167</v>
      </c>
      <c r="B167" s="2"/>
      <c r="C167" s="2">
        <v>52.6</v>
      </c>
      <c r="D167" s="2">
        <v>0.2187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168</v>
      </c>
      <c r="B168" s="2"/>
      <c r="C168" s="2">
        <v>64.6</v>
      </c>
      <c r="D168" s="2">
        <v>0.2187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169</v>
      </c>
      <c r="B169" s="2"/>
      <c r="C169" s="2">
        <v>52</v>
      </c>
      <c r="D169" s="2">
        <v>0.2187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170</v>
      </c>
      <c r="B170" s="2"/>
      <c r="C170" s="2">
        <v>51.9</v>
      </c>
      <c r="D170" s="2">
        <v>0.2187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171</v>
      </c>
      <c r="B171" s="2"/>
      <c r="C171" s="2">
        <v>64.3</v>
      </c>
      <c r="D171" s="2">
        <v>0.2187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172</v>
      </c>
      <c r="B172" s="2"/>
      <c r="C172" s="2">
        <v>52.3</v>
      </c>
      <c r="D172" s="2">
        <v>0.2187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173</v>
      </c>
      <c r="B173" s="2"/>
      <c r="C173" s="2">
        <v>51.8</v>
      </c>
      <c r="D173" s="2">
        <v>0.2187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174</v>
      </c>
      <c r="B174" s="2"/>
      <c r="C174" s="2">
        <v>64.6</v>
      </c>
      <c r="D174" s="2">
        <v>0.2187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175</v>
      </c>
      <c r="B175" s="2"/>
      <c r="C175" s="2">
        <v>54.2</v>
      </c>
      <c r="D175" s="2">
        <v>0.2187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176</v>
      </c>
      <c r="B176" s="2"/>
      <c r="C176" s="2">
        <v>51.8</v>
      </c>
      <c r="D176" s="2">
        <v>0.2187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177</v>
      </c>
      <c r="B177" s="2"/>
      <c r="C177" s="2">
        <v>64.9</v>
      </c>
      <c r="D177" s="2">
        <v>0.2187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3">
        <v>178</v>
      </c>
      <c r="B178" s="2"/>
      <c r="C178" s="2">
        <v>52.4</v>
      </c>
      <c r="D178" s="2">
        <v>0.2187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3">
        <v>179</v>
      </c>
      <c r="B179" s="2"/>
      <c r="C179" s="2">
        <v>51.3</v>
      </c>
      <c r="D179" s="2">
        <v>0.2187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3">
        <v>180</v>
      </c>
      <c r="B180" s="2"/>
      <c r="C180" s="2">
        <v>64.4</v>
      </c>
      <c r="D180" s="2">
        <v>0.2187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3">
        <v>181</v>
      </c>
      <c r="B181" s="2"/>
      <c r="C181" s="2">
        <v>51.8</v>
      </c>
      <c r="D181" s="2">
        <v>0.2187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3">
        <v>182</v>
      </c>
      <c r="B182" s="2"/>
      <c r="C182" s="2">
        <v>51.4</v>
      </c>
      <c r="D182" s="2">
        <v>0.2187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2:31" ht="18.75">
      <c r="B183" s="4" t="s">
        <v>12</v>
      </c>
      <c r="C183">
        <f>ROUND(SUM(C3:C182),2)</f>
        <v>10502.2</v>
      </c>
      <c r="D183" s="45">
        <f>SUM(E3:E182)</f>
        <v>2296.8199999999997</v>
      </c>
      <c r="E183" s="46"/>
      <c r="F183" s="45">
        <f>SUM(G3:G182)</f>
        <v>0</v>
      </c>
      <c r="G183" s="46"/>
      <c r="H183" s="45">
        <f>SUM(I3:I182)</f>
        <v>0</v>
      </c>
      <c r="I183" s="46"/>
      <c r="J183" s="45">
        <f>SUM(K3:K182)</f>
        <v>0</v>
      </c>
      <c r="K183" s="46"/>
      <c r="L183" s="45">
        <f>SUM(M3:M182)</f>
        <v>0</v>
      </c>
      <c r="M183" s="46"/>
      <c r="N183" s="45">
        <f>SUM(O3:O182)</f>
        <v>0</v>
      </c>
      <c r="O183" s="46"/>
      <c r="P183" s="45">
        <f>SUM(Q3:Q182)</f>
        <v>0</v>
      </c>
      <c r="Q183" s="46"/>
      <c r="R183" s="45">
        <f>SUM(S3:S182)</f>
        <v>0</v>
      </c>
      <c r="S183" s="46"/>
      <c r="T183" s="45">
        <f>SUM(U3:U182)</f>
        <v>0</v>
      </c>
      <c r="U183" s="46"/>
      <c r="V183" s="45">
        <f>SUM(W3:W182)</f>
        <v>0</v>
      </c>
      <c r="W183" s="46"/>
      <c r="X183" s="45">
        <f>SUM(Y3:Y182)</f>
        <v>0</v>
      </c>
      <c r="Y183" s="46"/>
      <c r="Z183" s="45">
        <f>SUM(AA3:AA182)</f>
        <v>0</v>
      </c>
      <c r="AA183" s="46"/>
      <c r="AB183" s="45">
        <f>SUM(AC3:AC182)</f>
        <v>0</v>
      </c>
      <c r="AC183" s="46"/>
      <c r="AD183" s="45">
        <f>SUM(AE3:AE182)</f>
        <v>0</v>
      </c>
      <c r="AE183" s="46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83:E183"/>
    <mergeCell ref="F183:G183"/>
    <mergeCell ref="H183:I183"/>
    <mergeCell ref="J183:K183"/>
    <mergeCell ref="L183:M183"/>
    <mergeCell ref="T1:U1"/>
    <mergeCell ref="F1:G1"/>
    <mergeCell ref="H1:I1"/>
    <mergeCell ref="J1:K1"/>
    <mergeCell ref="V1:W1"/>
    <mergeCell ref="X1:Y1"/>
    <mergeCell ref="Z1:AA1"/>
    <mergeCell ref="AB1:AC1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0">
      <selection activeCell="B33" sqref="B33"/>
    </sheetView>
  </sheetViews>
  <sheetFormatPr defaultColWidth="9.140625" defaultRowHeight="15"/>
  <cols>
    <col min="2" max="2" width="32.57421875" style="0" customWidth="1"/>
    <col min="7" max="7" width="10.28125" style="0" bestFit="1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65</v>
      </c>
      <c r="C3" s="14">
        <v>53.6</v>
      </c>
      <c r="D3" s="16">
        <f>'Косм. 92а'!C35</f>
        <v>0.7856956082486479</v>
      </c>
      <c r="E3" s="2">
        <f aca="true" t="shared" si="0" ref="E3:E32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aca="true" t="shared" si="1" ref="Y3:Y32">M3</f>
        <v>0</v>
      </c>
      <c r="Z3" s="2"/>
      <c r="AA3" s="2">
        <f aca="true" t="shared" si="2" ref="AA3:AA32">O3</f>
        <v>0</v>
      </c>
      <c r="AB3" s="2"/>
      <c r="AC3" s="2">
        <f aca="true" t="shared" si="3" ref="AC3:AC32">Q3</f>
        <v>0</v>
      </c>
      <c r="AD3" s="2"/>
      <c r="AE3" s="2">
        <f aca="true" t="shared" si="4" ref="AE3:AE32">S3</f>
        <v>0</v>
      </c>
    </row>
    <row r="4" spans="1:31" ht="15">
      <c r="A4" s="2">
        <v>2</v>
      </c>
      <c r="B4" s="2" t="s">
        <v>66</v>
      </c>
      <c r="C4" s="14">
        <v>54.8</v>
      </c>
      <c r="D4" s="16">
        <f aca="true" t="shared" si="5" ref="D4:D32">D3</f>
        <v>0.7856956082486479</v>
      </c>
      <c r="E4" s="2">
        <f t="shared" si="0"/>
        <v>43.06</v>
      </c>
      <c r="F4" s="2"/>
      <c r="G4" s="2">
        <f aca="true" t="shared" si="6" ref="G4:G32">C4*F4</f>
        <v>0</v>
      </c>
      <c r="H4" s="2"/>
      <c r="I4" s="2">
        <f aca="true" t="shared" si="7" ref="I4:I32">G4</f>
        <v>0</v>
      </c>
      <c r="J4" s="2"/>
      <c r="K4" s="2">
        <f aca="true" t="shared" si="8" ref="K4:K32">C4*J4</f>
        <v>0</v>
      </c>
      <c r="L4" s="2"/>
      <c r="M4" s="2">
        <f aca="true" t="shared" si="9" ref="M4:M32">C4*L4</f>
        <v>0</v>
      </c>
      <c r="N4" s="2"/>
      <c r="O4" s="2">
        <f aca="true" t="shared" si="10" ref="O4:O32">C4*N4</f>
        <v>0</v>
      </c>
      <c r="P4" s="2"/>
      <c r="Q4" s="2">
        <f aca="true" t="shared" si="11" ref="Q4:Q32">C4*P4</f>
        <v>0</v>
      </c>
      <c r="R4" s="2"/>
      <c r="S4" s="2">
        <f aca="true" t="shared" si="12" ref="S4:S32">C4*R4</f>
        <v>0</v>
      </c>
      <c r="T4" s="2"/>
      <c r="U4" s="2">
        <f aca="true" t="shared" si="13" ref="U4:U32">C4*T4</f>
        <v>0</v>
      </c>
      <c r="V4" s="2"/>
      <c r="W4" s="2">
        <f aca="true" t="shared" si="14" ref="W4:W32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 ht="15">
      <c r="A5" s="2">
        <v>3</v>
      </c>
      <c r="B5" s="2" t="s">
        <v>67</v>
      </c>
      <c r="C5" s="14">
        <v>53.9</v>
      </c>
      <c r="D5" s="16">
        <f t="shared" si="5"/>
        <v>0.7856956082486479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 ht="15">
      <c r="A6" s="2">
        <v>4</v>
      </c>
      <c r="B6" s="2" t="s">
        <v>68</v>
      </c>
      <c r="C6" s="14">
        <v>53.4</v>
      </c>
      <c r="D6" s="16">
        <f t="shared" si="5"/>
        <v>0.7856956082486479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 ht="15">
      <c r="A7" s="2">
        <v>5</v>
      </c>
      <c r="B7" s="2" t="s">
        <v>69</v>
      </c>
      <c r="C7" s="14">
        <v>53.9</v>
      </c>
      <c r="D7" s="16">
        <f t="shared" si="5"/>
        <v>0.7856956082486479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 ht="15">
      <c r="A8" s="2">
        <v>6</v>
      </c>
      <c r="B8" s="2" t="s">
        <v>70</v>
      </c>
      <c r="C8" s="14">
        <v>53.8</v>
      </c>
      <c r="D8" s="16">
        <f t="shared" si="5"/>
        <v>0.7856956082486479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 ht="15">
      <c r="A9" s="2">
        <v>7</v>
      </c>
      <c r="B9" s="2" t="s">
        <v>71</v>
      </c>
      <c r="C9" s="14">
        <v>53.5</v>
      </c>
      <c r="D9" s="16">
        <f t="shared" si="5"/>
        <v>0.7856956082486479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 ht="15">
      <c r="A10" s="2">
        <v>8</v>
      </c>
      <c r="B10" s="2" t="s">
        <v>72</v>
      </c>
      <c r="C10" s="14">
        <v>54.5</v>
      </c>
      <c r="D10" s="16">
        <f t="shared" si="5"/>
        <v>0.7856956082486479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 ht="15">
      <c r="A11" s="2">
        <v>9</v>
      </c>
      <c r="B11" s="2" t="s">
        <v>73</v>
      </c>
      <c r="C11" s="14">
        <v>53.6</v>
      </c>
      <c r="D11" s="16">
        <f t="shared" si="5"/>
        <v>0.7856956082486479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 ht="15">
      <c r="A12" s="2">
        <v>10</v>
      </c>
      <c r="B12" s="2" t="s">
        <v>74</v>
      </c>
      <c r="C12" s="14">
        <v>53.3</v>
      </c>
      <c r="D12" s="16">
        <f t="shared" si="5"/>
        <v>0.7856956082486479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 ht="15">
      <c r="A13" s="2">
        <v>11</v>
      </c>
      <c r="B13" s="2" t="s">
        <v>75</v>
      </c>
      <c r="C13" s="14">
        <v>56.4</v>
      </c>
      <c r="D13" s="16">
        <f t="shared" si="5"/>
        <v>0.7856956082486479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 ht="15">
      <c r="A14" s="2">
        <v>12</v>
      </c>
      <c r="B14" s="2" t="s">
        <v>76</v>
      </c>
      <c r="C14" s="14">
        <v>53.9</v>
      </c>
      <c r="D14" s="16">
        <f t="shared" si="5"/>
        <v>0.7856956082486479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 ht="15">
      <c r="A15" s="2">
        <v>13</v>
      </c>
      <c r="B15" s="2" t="s">
        <v>77</v>
      </c>
      <c r="C15" s="14">
        <v>53.5</v>
      </c>
      <c r="D15" s="16">
        <f t="shared" si="5"/>
        <v>0.7856956082486479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 ht="15">
      <c r="A16" s="2">
        <v>14</v>
      </c>
      <c r="B16" s="2" t="s">
        <v>78</v>
      </c>
      <c r="C16" s="14">
        <v>54.9</v>
      </c>
      <c r="D16" s="16">
        <f t="shared" si="5"/>
        <v>0.7856956082486479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 ht="15">
      <c r="A17" s="2">
        <v>15</v>
      </c>
      <c r="B17" s="2" t="s">
        <v>79</v>
      </c>
      <c r="C17" s="14">
        <v>53.9</v>
      </c>
      <c r="D17" s="16">
        <f t="shared" si="5"/>
        <v>0.7856956082486479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 ht="15">
      <c r="A18" s="2">
        <v>16</v>
      </c>
      <c r="B18" s="2" t="s">
        <v>80</v>
      </c>
      <c r="C18" s="14">
        <v>66.1</v>
      </c>
      <c r="D18" s="16">
        <f t="shared" si="5"/>
        <v>0.7856956082486479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 ht="15">
      <c r="A19" s="2">
        <v>17</v>
      </c>
      <c r="B19" s="2" t="s">
        <v>81</v>
      </c>
      <c r="C19" s="14">
        <v>55</v>
      </c>
      <c r="D19" s="16">
        <f t="shared" si="5"/>
        <v>0.7856956082486479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 ht="15">
      <c r="A20" s="2">
        <v>18</v>
      </c>
      <c r="B20" s="2"/>
      <c r="C20" s="14">
        <v>54.8</v>
      </c>
      <c r="D20" s="16">
        <f t="shared" si="5"/>
        <v>0.7856956082486479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 ht="15">
      <c r="A21" s="2">
        <v>19</v>
      </c>
      <c r="B21" s="2" t="s">
        <v>82</v>
      </c>
      <c r="C21" s="14">
        <v>65.5</v>
      </c>
      <c r="D21" s="16">
        <f t="shared" si="5"/>
        <v>0.7856956082486479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 ht="15">
      <c r="A22" s="2">
        <v>20</v>
      </c>
      <c r="B22" s="2" t="s">
        <v>83</v>
      </c>
      <c r="C22" s="14">
        <v>53.1</v>
      </c>
      <c r="D22" s="16">
        <f t="shared" si="5"/>
        <v>0.7856956082486479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 ht="15">
      <c r="A23" s="2">
        <v>21</v>
      </c>
      <c r="B23" s="2"/>
      <c r="C23" s="14">
        <v>54.5</v>
      </c>
      <c r="D23" s="16">
        <f t="shared" si="5"/>
        <v>0.7856956082486479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 ht="15">
      <c r="A24" s="2">
        <v>22</v>
      </c>
      <c r="B24" s="2" t="s">
        <v>84</v>
      </c>
      <c r="C24" s="14">
        <v>66.1</v>
      </c>
      <c r="D24" s="16">
        <f t="shared" si="5"/>
        <v>0.7856956082486479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 ht="15">
      <c r="A25" s="2">
        <v>23</v>
      </c>
      <c r="B25" s="2" t="s">
        <v>85</v>
      </c>
      <c r="C25" s="14">
        <v>54.7</v>
      </c>
      <c r="D25" s="16">
        <f t="shared" si="5"/>
        <v>0.7856956082486479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 ht="15">
      <c r="A26" s="2">
        <v>24</v>
      </c>
      <c r="B26" s="2" t="s">
        <v>86</v>
      </c>
      <c r="C26" s="14">
        <v>55</v>
      </c>
      <c r="D26" s="16">
        <f t="shared" si="5"/>
        <v>0.7856956082486479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 ht="15">
      <c r="A27" s="2">
        <v>25</v>
      </c>
      <c r="B27" s="2" t="s">
        <v>87</v>
      </c>
      <c r="C27" s="14">
        <v>63.8</v>
      </c>
      <c r="D27" s="16">
        <f t="shared" si="5"/>
        <v>0.7856956082486479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 ht="15">
      <c r="A28" s="2">
        <v>26</v>
      </c>
      <c r="B28" s="2" t="s">
        <v>88</v>
      </c>
      <c r="C28" s="14">
        <v>54.7</v>
      </c>
      <c r="D28" s="16">
        <f t="shared" si="5"/>
        <v>0.7856956082486479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 ht="15">
      <c r="A29" s="2">
        <v>27</v>
      </c>
      <c r="B29" s="2" t="s">
        <v>89</v>
      </c>
      <c r="C29" s="14">
        <v>54.4</v>
      </c>
      <c r="D29" s="16">
        <f t="shared" si="5"/>
        <v>0.7856956082486479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 ht="15">
      <c r="A30" s="2">
        <v>28</v>
      </c>
      <c r="B30" s="2" t="s">
        <v>90</v>
      </c>
      <c r="C30" s="14">
        <v>66.2</v>
      </c>
      <c r="D30" s="16">
        <f t="shared" si="5"/>
        <v>0.7856956082486479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 ht="15">
      <c r="A31" s="2">
        <v>29</v>
      </c>
      <c r="B31" s="2" t="s">
        <v>91</v>
      </c>
      <c r="C31" s="14">
        <v>54.7</v>
      </c>
      <c r="D31" s="16">
        <f t="shared" si="5"/>
        <v>0.7856956082486479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 ht="15">
      <c r="A32" s="2">
        <v>30</v>
      </c>
      <c r="B32" s="2" t="s">
        <v>92</v>
      </c>
      <c r="C32" s="14">
        <v>53.2</v>
      </c>
      <c r="D32" s="16">
        <f t="shared" si="5"/>
        <v>0.7856956082486479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4" t="e">
        <f>#REF!</f>
        <v>#REF!</v>
      </c>
      <c r="Q33" s="54"/>
      <c r="R33" s="54">
        <f>F33</f>
        <v>0</v>
      </c>
      <c r="S33" s="54"/>
      <c r="T33" s="54">
        <f>H33</f>
        <v>0</v>
      </c>
      <c r="U33" s="54"/>
      <c r="V33" s="54">
        <f>J33</f>
        <v>0</v>
      </c>
      <c r="W33" s="54"/>
      <c r="X33" s="54">
        <f>L33</f>
        <v>0</v>
      </c>
      <c r="Y33" s="54"/>
      <c r="Z33" s="54">
        <f>N33</f>
        <v>0</v>
      </c>
      <c r="AA33" s="54"/>
      <c r="AB33" s="54" t="e">
        <f>P33</f>
        <v>#REF!</v>
      </c>
      <c r="AC33" s="54"/>
      <c r="AD33" s="54">
        <f>R33</f>
        <v>0</v>
      </c>
      <c r="AE33" s="54"/>
    </row>
    <row r="34" spans="2:3" ht="15">
      <c r="B34" t="s">
        <v>22</v>
      </c>
      <c r="C34" s="3">
        <v>1322.09</v>
      </c>
    </row>
    <row r="35" ht="15">
      <c r="C35" s="15">
        <f>C34/C33</f>
        <v>0.7856956082486479</v>
      </c>
    </row>
  </sheetData>
  <sheetProtection/>
  <mergeCells count="25">
    <mergeCell ref="N1:O1"/>
    <mergeCell ref="P1:Q1"/>
    <mergeCell ref="R1:S1"/>
    <mergeCell ref="AD1:AE1"/>
    <mergeCell ref="T1:U1"/>
    <mergeCell ref="V1:W1"/>
    <mergeCell ref="X1:Y1"/>
    <mergeCell ref="Z1:AA1"/>
    <mergeCell ref="AB1:AC1"/>
    <mergeCell ref="A1:A2"/>
    <mergeCell ref="B1:B2"/>
    <mergeCell ref="C1:C2"/>
    <mergeCell ref="D1:E1"/>
    <mergeCell ref="F1:G1"/>
    <mergeCell ref="H1:I1"/>
    <mergeCell ref="J1:K1"/>
    <mergeCell ref="L1:M1"/>
    <mergeCell ref="Z33:AA33"/>
    <mergeCell ref="AB33:AC33"/>
    <mergeCell ref="AD33:AE33"/>
    <mergeCell ref="P33:Q33"/>
    <mergeCell ref="R33:S33"/>
    <mergeCell ref="T33:U33"/>
    <mergeCell ref="V33:W33"/>
    <mergeCell ref="X33:Y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zoomScalePageLayoutView="0" workbookViewId="0" topLeftCell="A103">
      <selection activeCell="A111" sqref="A111:E111"/>
    </sheetView>
  </sheetViews>
  <sheetFormatPr defaultColWidth="9.140625" defaultRowHeight="15"/>
  <cols>
    <col min="2" max="2" width="33.57421875" style="0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77.8</v>
      </c>
      <c r="D3" s="2">
        <v>0.31</v>
      </c>
      <c r="E3" s="2">
        <f>C3*D3</f>
        <v>24.118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0.31</v>
      </c>
      <c r="E4" s="2">
        <f aca="true" t="shared" si="0" ref="E4:E67">C4*D4</f>
        <v>16.647000000000002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78.1</v>
      </c>
      <c r="D6" s="2">
        <v>0.31</v>
      </c>
      <c r="E6" s="2">
        <f t="shared" si="0"/>
        <v>24.211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66.1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74.5</v>
      </c>
      <c r="D8" s="2">
        <v>0.31</v>
      </c>
      <c r="E8" s="2">
        <f t="shared" si="0"/>
        <v>23.095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77.6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66.4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66.6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70.7</v>
      </c>
      <c r="D14" s="2">
        <v>0.31</v>
      </c>
      <c r="E14" s="2">
        <f t="shared" si="0"/>
        <v>21.917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66.8</v>
      </c>
      <c r="D16" s="2">
        <v>0.31</v>
      </c>
      <c r="E16" s="2">
        <f t="shared" si="0"/>
        <v>20.708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73.7</v>
      </c>
      <c r="D17" s="2">
        <v>0.31</v>
      </c>
      <c r="E17" s="2">
        <f t="shared" si="0"/>
        <v>22.847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78.1</v>
      </c>
      <c r="D18" s="2">
        <v>0.31</v>
      </c>
      <c r="E18" s="2">
        <f t="shared" si="0"/>
        <v>24.211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66.5</v>
      </c>
      <c r="D19" s="2">
        <v>0.31</v>
      </c>
      <c r="E19" s="2">
        <f t="shared" si="0"/>
        <v>20.615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73.9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76.9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75.9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66.1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76.1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65.7</v>
      </c>
      <c r="D28" s="2">
        <v>0.31</v>
      </c>
      <c r="E28" s="2">
        <f t="shared" si="0"/>
        <v>20.367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86.5</v>
      </c>
      <c r="D30" s="2">
        <v>0.31</v>
      </c>
      <c r="E30" s="2">
        <f t="shared" si="0"/>
        <v>26.815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54.1</v>
      </c>
      <c r="D31" s="2">
        <v>0.31</v>
      </c>
      <c r="E31" s="2">
        <f t="shared" si="0"/>
        <v>16.771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78.2</v>
      </c>
      <c r="D32" s="2">
        <v>0.31</v>
      </c>
      <c r="E32" s="2">
        <f t="shared" si="0"/>
        <v>24.242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77.9</v>
      </c>
      <c r="D35" s="2">
        <v>0.31</v>
      </c>
      <c r="E35" s="2">
        <f t="shared" si="0"/>
        <v>24.149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54.4</v>
      </c>
      <c r="D37" s="2">
        <v>0.31</v>
      </c>
      <c r="E37" s="2">
        <f t="shared" si="0"/>
        <v>16.864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78.6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54.4</v>
      </c>
      <c r="D40" s="2">
        <v>0.31</v>
      </c>
      <c r="E40" s="2">
        <f t="shared" si="0"/>
        <v>16.864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78.1</v>
      </c>
      <c r="D47" s="2">
        <v>0.31</v>
      </c>
      <c r="E47" s="2">
        <f t="shared" si="0"/>
        <v>24.211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54.1</v>
      </c>
      <c r="D49" s="2">
        <v>0.31</v>
      </c>
      <c r="E49" s="2">
        <f t="shared" si="0"/>
        <v>16.771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89.2</v>
      </c>
      <c r="D51" s="2">
        <v>0.31</v>
      </c>
      <c r="E51" s="2">
        <f t="shared" si="0"/>
        <v>27.652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78.6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54</v>
      </c>
      <c r="D55" s="2">
        <v>0.31</v>
      </c>
      <c r="E55" s="2">
        <f t="shared" si="0"/>
        <v>16.74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78.1</v>
      </c>
      <c r="D57" s="2">
        <v>0.31</v>
      </c>
      <c r="E57" s="2">
        <f t="shared" si="0"/>
        <v>24.211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0.31</v>
      </c>
      <c r="E58" s="2">
        <f t="shared" si="0"/>
        <v>16.74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89.1</v>
      </c>
      <c r="D59" s="2">
        <v>0.31</v>
      </c>
      <c r="E59" s="2">
        <f t="shared" si="0"/>
        <v>27.621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78.4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77.6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78.4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77.6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78.6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66.4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76.9</v>
      </c>
      <c r="D68" s="2">
        <v>0.31</v>
      </c>
      <c r="E68" s="2">
        <f aca="true" t="shared" si="4" ref="E68:E110">C68*D68</f>
        <v>23.839000000000002</v>
      </c>
      <c r="F68" s="2"/>
      <c r="G68" s="2">
        <f aca="true" t="shared" si="5" ref="G68:G110">C68*F68</f>
        <v>0</v>
      </c>
      <c r="H68" s="2"/>
      <c r="I68" s="2">
        <f aca="true" t="shared" si="6" ref="I68:I110">C68*H68</f>
        <v>0</v>
      </c>
      <c r="J68" s="2"/>
      <c r="K68" s="2">
        <f aca="true" t="shared" si="7" ref="K68:K109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78.5</v>
      </c>
      <c r="D69" s="2">
        <v>0.31</v>
      </c>
      <c r="E69" s="2">
        <f t="shared" si="4"/>
        <v>24.335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78.1</v>
      </c>
      <c r="D72" s="2">
        <v>0.31</v>
      </c>
      <c r="E72" s="2">
        <f t="shared" si="4"/>
        <v>24.211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77.9</v>
      </c>
      <c r="D75" s="2">
        <v>0.31</v>
      </c>
      <c r="E75" s="2">
        <f t="shared" si="4"/>
        <v>24.149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75.6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77.8</v>
      </c>
      <c r="D78" s="2">
        <v>0.31</v>
      </c>
      <c r="E78" s="2">
        <f t="shared" si="4"/>
        <v>24.118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76.6</v>
      </c>
      <c r="D83" s="2">
        <v>0.31</v>
      </c>
      <c r="E83" s="2">
        <f t="shared" si="4"/>
        <v>23.746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89.1</v>
      </c>
      <c r="D84" s="2">
        <v>0.31</v>
      </c>
      <c r="E84" s="2">
        <f t="shared" si="4"/>
        <v>27.621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77.9</v>
      </c>
      <c r="D86" s="2">
        <v>0.31</v>
      </c>
      <c r="E86" s="2">
        <f t="shared" si="4"/>
        <v>24.149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78.1</v>
      </c>
      <c r="D89" s="2">
        <v>0.31</v>
      </c>
      <c r="E89" s="2">
        <f t="shared" si="4"/>
        <v>24.211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90.3</v>
      </c>
      <c r="D90" s="2">
        <v>0.31</v>
      </c>
      <c r="E90" s="2">
        <f t="shared" si="4"/>
        <v>27.993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55.5</v>
      </c>
      <c r="D91" s="2">
        <v>0.31</v>
      </c>
      <c r="E91" s="2">
        <f t="shared" si="4"/>
        <v>17.205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89.2</v>
      </c>
      <c r="D93" s="2">
        <v>0.31</v>
      </c>
      <c r="E93" s="2">
        <f t="shared" si="4"/>
        <v>27.652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54.3</v>
      </c>
      <c r="D94" s="2">
        <v>0.31</v>
      </c>
      <c r="E94" s="2">
        <f t="shared" si="4"/>
        <v>16.833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53.2</v>
      </c>
      <c r="D100" s="2">
        <v>0.31</v>
      </c>
      <c r="E100" s="2">
        <f t="shared" si="4"/>
        <v>16.492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76.4</v>
      </c>
      <c r="D101" s="2">
        <v>0.31</v>
      </c>
      <c r="E101" s="2">
        <f t="shared" si="4"/>
        <v>23.684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88.8</v>
      </c>
      <c r="D102" s="2">
        <v>0.31</v>
      </c>
      <c r="E102" s="2">
        <f t="shared" si="4"/>
        <v>27.528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77.8</v>
      </c>
      <c r="D104" s="2">
        <v>0.31</v>
      </c>
      <c r="E104" s="2">
        <f t="shared" si="4"/>
        <v>24.118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89.1</v>
      </c>
      <c r="D105" s="2">
        <v>0.31</v>
      </c>
      <c r="E105" s="2">
        <f t="shared" si="4"/>
        <v>27.621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77.9</v>
      </c>
      <c r="D107" s="2">
        <v>0.31</v>
      </c>
      <c r="E107" s="2">
        <f t="shared" si="4"/>
        <v>24.149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89.1</v>
      </c>
      <c r="D108" s="2">
        <v>0.31</v>
      </c>
      <c r="E108" s="2">
        <f t="shared" si="4"/>
        <v>27.621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54.3</v>
      </c>
      <c r="D109" s="2">
        <v>0.31</v>
      </c>
      <c r="E109" s="2">
        <f t="shared" si="4"/>
        <v>16.833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ht="18.75">
      <c r="B111" s="4" t="s">
        <v>12</v>
      </c>
      <c r="C111">
        <f>ROUND(SUM(C3:C110),2)</f>
        <v>7917.3</v>
      </c>
      <c r="D111" s="45">
        <f>SUM(E3:E110)</f>
        <v>2454.363</v>
      </c>
      <c r="E111" s="46"/>
      <c r="F111" s="45">
        <f>SUM(G3:G110)</f>
        <v>0</v>
      </c>
      <c r="G111" s="46"/>
      <c r="H111" s="45">
        <f>SUM(I3:I110)</f>
        <v>0</v>
      </c>
      <c r="I111" s="46"/>
      <c r="J111" s="45">
        <f>SUM(K3:K110)</f>
        <v>0</v>
      </c>
      <c r="K111" s="46"/>
      <c r="L111" s="45">
        <f>SUM(M3:M110)</f>
        <v>0</v>
      </c>
      <c r="M111" s="46"/>
      <c r="N111" s="45">
        <f>SUM(O3:O110)</f>
        <v>0</v>
      </c>
      <c r="O111" s="46"/>
      <c r="P111" s="45">
        <f>SUM(Q3:Q110)</f>
        <v>0</v>
      </c>
      <c r="Q111" s="46"/>
      <c r="R111" s="45">
        <f>SUM(S3:S110)</f>
        <v>0</v>
      </c>
      <c r="S111" s="46"/>
      <c r="T111" s="45">
        <f>SUM(U3:U110)</f>
        <v>0</v>
      </c>
      <c r="U111" s="46"/>
      <c r="V111" s="45">
        <f>SUM(W3:W110)</f>
        <v>0</v>
      </c>
      <c r="W111" s="46"/>
      <c r="X111" s="45">
        <f>SUM(Y3:Y110)</f>
        <v>0</v>
      </c>
      <c r="Y111" s="46"/>
      <c r="Z111" s="45">
        <f>SUM(AA3:AA110)</f>
        <v>0</v>
      </c>
      <c r="AA111" s="46"/>
      <c r="AB111" s="45">
        <f>SUM(AC3:AC110)</f>
        <v>0</v>
      </c>
      <c r="AC111" s="46"/>
      <c r="AD111" s="45">
        <f>SUM(AE3:AE110)</f>
        <v>0</v>
      </c>
      <c r="AE111" s="46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11:E111"/>
    <mergeCell ref="F111:G111"/>
    <mergeCell ref="H111:I111"/>
    <mergeCell ref="J111:K111"/>
    <mergeCell ref="L111:M111"/>
    <mergeCell ref="T1:U1"/>
    <mergeCell ref="F1:G1"/>
    <mergeCell ref="H1:I1"/>
    <mergeCell ref="J1:K1"/>
    <mergeCell ref="V1:W1"/>
    <mergeCell ref="X1:Y1"/>
    <mergeCell ref="Z1:AA1"/>
    <mergeCell ref="AB1:AC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66" sqref="A66:M66"/>
    </sheetView>
  </sheetViews>
  <sheetFormatPr defaultColWidth="9.140625" defaultRowHeight="15"/>
  <cols>
    <col min="2" max="2" width="31.7109375" style="0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52.9</v>
      </c>
      <c r="D3" s="2">
        <v>0.4696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51.3</v>
      </c>
      <c r="D4" s="2">
        <v>0.4696</v>
      </c>
      <c r="E4" s="2">
        <f aca="true" t="shared" si="0" ref="E4:E65">ROUND(C4*D4,2)</f>
        <v>24.09</v>
      </c>
      <c r="F4" s="2"/>
      <c r="G4" s="2">
        <f aca="true" t="shared" si="1" ref="G4:G65">C4*F4</f>
        <v>0</v>
      </c>
      <c r="H4" s="2"/>
      <c r="I4" s="2">
        <f aca="true" t="shared" si="2" ref="I4:I65">C4*H4</f>
        <v>0</v>
      </c>
      <c r="J4" s="2"/>
      <c r="K4" s="2">
        <f aca="true" t="shared" si="3" ref="K4:K6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52.7</v>
      </c>
      <c r="D5" s="2">
        <v>0.4696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81.8</v>
      </c>
      <c r="D6" s="2">
        <v>0.4696</v>
      </c>
      <c r="E6" s="2">
        <f t="shared" si="0"/>
        <v>38.41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64.7</v>
      </c>
      <c r="D7" s="2">
        <v>0.4696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52.5</v>
      </c>
      <c r="D8" s="2">
        <v>0.4696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54.1</v>
      </c>
      <c r="D9" s="2">
        <v>0.4696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82.7</v>
      </c>
      <c r="D10" s="2">
        <v>0.4696</v>
      </c>
      <c r="E10" s="2">
        <f t="shared" si="0"/>
        <v>38.84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65.3</v>
      </c>
      <c r="D11" s="2">
        <v>0.4696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0.4696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0.4696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82.2</v>
      </c>
      <c r="D14" s="2">
        <v>0.4696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65</v>
      </c>
      <c r="D15" s="2">
        <v>0.4696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52.1</v>
      </c>
      <c r="D16" s="2">
        <v>0.4696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52.4</v>
      </c>
      <c r="D17" s="2">
        <v>0.4696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82.2</v>
      </c>
      <c r="D18" s="2">
        <v>0.4696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64.5</v>
      </c>
      <c r="D19" s="2">
        <v>0.4696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0.4696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52.7</v>
      </c>
      <c r="D21" s="2">
        <v>0.4696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82.4</v>
      </c>
      <c r="D22" s="2">
        <v>0.4696</v>
      </c>
      <c r="E22" s="2">
        <f t="shared" si="0"/>
        <v>38.7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64.8</v>
      </c>
      <c r="D23" s="2">
        <v>0.4696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52.5</v>
      </c>
      <c r="D24" s="2">
        <v>0.4696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0.4696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82.8</v>
      </c>
      <c r="D26" s="2">
        <v>0.4696</v>
      </c>
      <c r="E26" s="2">
        <f t="shared" si="0"/>
        <v>38.88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64.9</v>
      </c>
      <c r="D27" s="2">
        <v>0.4696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0.4696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52.9</v>
      </c>
      <c r="D29" s="2">
        <v>0.4696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82.6</v>
      </c>
      <c r="D30" s="2">
        <v>0.4696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64.9</v>
      </c>
      <c r="D31" s="2">
        <v>0.4696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0.4696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</v>
      </c>
      <c r="D33" s="2">
        <v>0.4696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82.2</v>
      </c>
      <c r="D34" s="2">
        <v>0.4696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65.1</v>
      </c>
      <c r="D35" s="2">
        <v>0.4696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</v>
      </c>
      <c r="D36" s="2">
        <v>0.4696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53.1</v>
      </c>
      <c r="D37" s="2">
        <v>0.4696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82.7</v>
      </c>
      <c r="D38" s="2">
        <v>0.4696</v>
      </c>
      <c r="E38" s="2">
        <f t="shared" si="0"/>
        <v>38.84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65.3</v>
      </c>
      <c r="D39" s="2">
        <v>0.4696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53.4</v>
      </c>
      <c r="D40" s="2">
        <v>0.4696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77.8</v>
      </c>
      <c r="D41" s="2">
        <v>0.4696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65.1</v>
      </c>
      <c r="D42" s="2">
        <v>0.4696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53.5</v>
      </c>
      <c r="D43" s="2">
        <v>0.4696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78.4</v>
      </c>
      <c r="D44" s="2">
        <v>0.4696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65</v>
      </c>
      <c r="D45" s="2">
        <v>0.4696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53.4</v>
      </c>
      <c r="D46" s="2">
        <v>0.4696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79.3</v>
      </c>
      <c r="D47" s="2">
        <v>0.4696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65.7</v>
      </c>
      <c r="D48" s="2">
        <v>0.4696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53.3</v>
      </c>
      <c r="D49" s="2">
        <v>0.4696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78.2</v>
      </c>
      <c r="D50" s="2">
        <v>0.4696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60.5</v>
      </c>
      <c r="D51" s="2">
        <v>0.4696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53.5</v>
      </c>
      <c r="D52" s="2">
        <v>0.4696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79.3</v>
      </c>
      <c r="D53" s="2">
        <v>0.4696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65.5</v>
      </c>
      <c r="D54" s="2">
        <v>0.4696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53.5</v>
      </c>
      <c r="D55" s="2">
        <v>0.4696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50.3</v>
      </c>
      <c r="D56" s="2">
        <v>0.4696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65.6</v>
      </c>
      <c r="D57" s="2">
        <v>0.4696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53.5</v>
      </c>
      <c r="D58" s="2">
        <v>0.4696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78.3</v>
      </c>
      <c r="D59" s="2">
        <v>0.4696</v>
      </c>
      <c r="E59" s="2">
        <f t="shared" si="0"/>
        <v>36.77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0.4696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53.4</v>
      </c>
      <c r="D61" s="2">
        <v>0.4696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78.6</v>
      </c>
      <c r="D62" s="2">
        <v>0.4696</v>
      </c>
      <c r="E62" s="2">
        <f t="shared" si="0"/>
        <v>36.91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65.4</v>
      </c>
      <c r="D63" s="2">
        <v>0.4696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55.3</v>
      </c>
      <c r="D64" s="2">
        <v>0.4696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78.6</v>
      </c>
      <c r="D65" s="2">
        <v>0.4696</v>
      </c>
      <c r="E65" s="2">
        <f t="shared" si="0"/>
        <v>36.91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5">
        <f>SUM(E3:E65)</f>
        <v>1882.6099999999994</v>
      </c>
      <c r="E66" s="46"/>
      <c r="F66" s="45">
        <f>SUM(G3:G65)</f>
        <v>0</v>
      </c>
      <c r="G66" s="46"/>
      <c r="H66" s="45">
        <f>SUM(I3:I65)</f>
        <v>0</v>
      </c>
      <c r="I66" s="46"/>
      <c r="J66" s="45">
        <f>SUM(K3:K65)</f>
        <v>0</v>
      </c>
      <c r="K66" s="46"/>
      <c r="L66" s="45">
        <f>SUM(M3:M65)</f>
        <v>0</v>
      </c>
      <c r="M66" s="46"/>
      <c r="N66" s="45">
        <f>SUM(O3:O65)</f>
        <v>0</v>
      </c>
      <c r="O66" s="46"/>
      <c r="P66" s="45">
        <f>SUM(Q3:Q65)</f>
        <v>0</v>
      </c>
      <c r="Q66" s="46"/>
      <c r="R66" s="45">
        <f>SUM(S3:S65)</f>
        <v>0</v>
      </c>
      <c r="S66" s="46"/>
      <c r="T66" s="45">
        <f>SUM(U3:U65)</f>
        <v>0</v>
      </c>
      <c r="U66" s="46"/>
      <c r="V66" s="45">
        <f>SUM(W3:W65)</f>
        <v>0</v>
      </c>
      <c r="W66" s="46"/>
      <c r="X66" s="45">
        <f>SUM(Y3:Y65)</f>
        <v>0</v>
      </c>
      <c r="Y66" s="46"/>
      <c r="Z66" s="45">
        <f>SUM(AA3:AA65)</f>
        <v>0</v>
      </c>
      <c r="AA66" s="46"/>
      <c r="AB66" s="45">
        <f>SUM(AC3:AC65)</f>
        <v>0</v>
      </c>
      <c r="AC66" s="46"/>
      <c r="AD66" s="45">
        <f>SUM(AE3:AE65)</f>
        <v>0</v>
      </c>
      <c r="AE66" s="46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66:E66"/>
    <mergeCell ref="F66:G66"/>
    <mergeCell ref="H66:I66"/>
    <mergeCell ref="J66:K66"/>
    <mergeCell ref="L66:M66"/>
    <mergeCell ref="T1:U1"/>
    <mergeCell ref="F1:G1"/>
    <mergeCell ref="H1:I1"/>
    <mergeCell ref="J1:K1"/>
    <mergeCell ref="V1:W1"/>
    <mergeCell ref="X1:Y1"/>
    <mergeCell ref="Z1:AA1"/>
    <mergeCell ref="AB1:AC1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0">
      <selection activeCell="C85" sqref="C85"/>
    </sheetView>
  </sheetViews>
  <sheetFormatPr defaultColWidth="9.140625" defaultRowHeight="15"/>
  <cols>
    <col min="2" max="2" width="33.140625" style="0" customWidth="1"/>
  </cols>
  <sheetData>
    <row r="1" spans="1:15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47" t="s">
        <v>95</v>
      </c>
      <c r="G1" s="53" t="s">
        <v>4</v>
      </c>
      <c r="H1" s="53"/>
      <c r="I1" s="47" t="s">
        <v>95</v>
      </c>
      <c r="J1" s="53" t="s">
        <v>5</v>
      </c>
      <c r="K1" s="53"/>
      <c r="L1" s="47" t="s">
        <v>95</v>
      </c>
      <c r="M1" s="53" t="s">
        <v>6</v>
      </c>
      <c r="N1" s="53"/>
      <c r="O1" s="18"/>
    </row>
    <row r="2" spans="1:15" ht="30">
      <c r="A2" s="52"/>
      <c r="B2" s="52"/>
      <c r="C2" s="52"/>
      <c r="D2" s="6" t="s">
        <v>10</v>
      </c>
      <c r="E2" s="6" t="s">
        <v>11</v>
      </c>
      <c r="F2" s="48"/>
      <c r="G2" s="6" t="s">
        <v>10</v>
      </c>
      <c r="H2" s="6" t="s">
        <v>11</v>
      </c>
      <c r="I2" s="48"/>
      <c r="J2" s="6" t="s">
        <v>10</v>
      </c>
      <c r="K2" s="6" t="s">
        <v>11</v>
      </c>
      <c r="L2" s="48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aca="true" t="shared" si="0" ref="H4:H67">ROUND(C4*G4,2)</f>
        <v>0</v>
      </c>
      <c r="I4" s="2"/>
      <c r="J4" s="2"/>
      <c r="K4" s="2">
        <f aca="true" t="shared" si="1" ref="K4:K67">ROUND(C4*J4,2)</f>
        <v>0</v>
      </c>
      <c r="L4" s="2"/>
      <c r="M4" s="2"/>
      <c r="N4" s="2">
        <f aca="true" t="shared" si="2" ref="N4:N67">C4*M4</f>
        <v>0</v>
      </c>
      <c r="O4" s="2"/>
    </row>
    <row r="5" spans="1:15" ht="15">
      <c r="A5" s="2">
        <v>3</v>
      </c>
      <c r="B5" s="2"/>
      <c r="C5" s="2">
        <v>63.6</v>
      </c>
      <c r="D5" s="2">
        <f aca="true" t="shared" si="3" ref="D5:D68">D4</f>
        <v>0.31</v>
      </c>
      <c r="E5" s="2">
        <f aca="true" t="shared" si="4" ref="E5:E68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 ht="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 ht="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 ht="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 ht="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 ht="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 ht="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 ht="15">
      <c r="A12" s="2">
        <v>10</v>
      </c>
      <c r="B12" s="2"/>
      <c r="C12" s="2">
        <v>76.1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 ht="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 ht="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 ht="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 ht="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 ht="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20.06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 ht="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 ht="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 ht="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 ht="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 ht="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 ht="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20.15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 ht="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 ht="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 ht="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 ht="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 ht="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 ht="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20.06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 ht="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 ht="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 ht="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 ht="15">
      <c r="A33" s="2">
        <v>31</v>
      </c>
      <c r="B33" s="2"/>
      <c r="C33" s="2">
        <v>64.9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 ht="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 ht="15">
      <c r="A35" s="2">
        <v>33</v>
      </c>
      <c r="B35" s="2"/>
      <c r="C35" s="2">
        <v>76.4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 ht="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20.06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 ht="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16.24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 ht="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 ht="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 ht="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 ht="15">
      <c r="A41" s="2">
        <v>39</v>
      </c>
      <c r="B41" s="2"/>
      <c r="C41" s="2">
        <v>76.6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 ht="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 ht="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16.24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 ht="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 ht="15">
      <c r="A45" s="2">
        <v>43</v>
      </c>
      <c r="B45" s="2"/>
      <c r="C45" s="2">
        <v>64.1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 ht="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 ht="15">
      <c r="A47" s="2">
        <v>45</v>
      </c>
      <c r="B47" s="2"/>
      <c r="C47" s="2">
        <v>75.9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 ht="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 ht="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16.4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 ht="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 ht="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 ht="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 ht="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 ht="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 ht="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16.31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 ht="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 ht="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 ht="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 ht="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 ht="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 ht="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20.15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 ht="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 ht="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 ht="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 ht="15">
      <c r="A65" s="2">
        <v>64</v>
      </c>
      <c r="B65" s="2"/>
      <c r="C65" s="2">
        <v>65.6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 ht="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 ht="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 ht="15">
      <c r="A68" s="2">
        <v>67</v>
      </c>
      <c r="B68" s="2"/>
      <c r="C68" s="2">
        <v>66.1</v>
      </c>
      <c r="D68" s="2">
        <f t="shared" si="3"/>
        <v>0.31</v>
      </c>
      <c r="E68" s="2">
        <f t="shared" si="4"/>
        <v>20.49</v>
      </c>
      <c r="F68" s="2"/>
      <c r="G68" s="2"/>
      <c r="H68" s="2">
        <f aca="true" t="shared" si="5" ref="H68:H83">ROUND(C68*G68,2)</f>
        <v>0</v>
      </c>
      <c r="I68" s="2"/>
      <c r="J68" s="2"/>
      <c r="K68" s="2">
        <f aca="true" t="shared" si="6" ref="K68:K83">ROUND(C68*J68,2)</f>
        <v>0</v>
      </c>
      <c r="L68" s="2"/>
      <c r="M68" s="2"/>
      <c r="N68" s="2">
        <f aca="true" t="shared" si="7" ref="N68:N83">C68*M68</f>
        <v>0</v>
      </c>
      <c r="O68" s="2"/>
    </row>
    <row r="69" spans="1:15" ht="15">
      <c r="A69" s="2">
        <v>68</v>
      </c>
      <c r="B69" s="2"/>
      <c r="C69" s="2">
        <v>106</v>
      </c>
      <c r="D69" s="2">
        <f aca="true" t="shared" si="8" ref="D69:D83">D68</f>
        <v>0.31</v>
      </c>
      <c r="E69" s="2">
        <f aca="true" t="shared" si="9" ref="E69:E83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 ht="15">
      <c r="A70" s="2">
        <v>69</v>
      </c>
      <c r="B70" s="2"/>
      <c r="C70" s="2">
        <v>76.9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ht="15">
      <c r="A71" s="5">
        <v>70</v>
      </c>
      <c r="B71" s="27"/>
      <c r="C71" s="2">
        <v>65.1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ht="15">
      <c r="A72" s="5">
        <v>71</v>
      </c>
      <c r="B72" s="27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ht="15">
      <c r="A73" s="5">
        <v>72</v>
      </c>
      <c r="B73" s="27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5">
      <c r="A74" s="5">
        <v>73</v>
      </c>
      <c r="B74" s="27"/>
      <c r="C74" s="2">
        <v>68.4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 ht="15">
      <c r="A75" s="5">
        <v>74</v>
      </c>
      <c r="B75" s="27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 ht="15">
      <c r="A76" s="5">
        <v>75</v>
      </c>
      <c r="B76" s="27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 ht="15">
      <c r="A77" s="5">
        <v>76</v>
      </c>
      <c r="B77" s="27"/>
      <c r="C77" s="2">
        <v>65.1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 ht="15">
      <c r="A78" s="5">
        <v>77</v>
      </c>
      <c r="B78" s="27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 ht="15">
      <c r="A79" s="5">
        <v>78</v>
      </c>
      <c r="B79" s="27"/>
      <c r="C79" s="2">
        <v>77.1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 ht="15">
      <c r="A80" s="5">
        <v>79</v>
      </c>
      <c r="B80" s="27"/>
      <c r="C80" s="2">
        <v>65</v>
      </c>
      <c r="D80" s="2">
        <f t="shared" si="8"/>
        <v>0.31</v>
      </c>
      <c r="E80" s="2">
        <f t="shared" si="9"/>
        <v>20.15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 ht="15">
      <c r="A81" s="5" t="s">
        <v>102</v>
      </c>
      <c r="B81" s="27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 ht="15">
      <c r="A82" s="2">
        <v>80</v>
      </c>
      <c r="B82" s="27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 ht="15">
      <c r="A83" s="2">
        <v>81</v>
      </c>
      <c r="B83" s="27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5">
        <f>ROUND(SUM(E3:E72),2)</f>
        <v>1416.69</v>
      </c>
      <c r="E84" s="46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2:3" ht="15">
      <c r="B85" t="s">
        <v>103</v>
      </c>
      <c r="C85">
        <f>ROUND(1646.09/C84,2)</f>
        <v>0.31</v>
      </c>
    </row>
  </sheetData>
  <sheetProtection/>
  <mergeCells count="11">
    <mergeCell ref="A1:A2"/>
    <mergeCell ref="B1:B2"/>
    <mergeCell ref="C1:C2"/>
    <mergeCell ref="D1:E1"/>
    <mergeCell ref="I1:I2"/>
    <mergeCell ref="L1:L2"/>
    <mergeCell ref="M1:N1"/>
    <mergeCell ref="D84:E84"/>
    <mergeCell ref="J1:K1"/>
    <mergeCell ref="F1:F2"/>
    <mergeCell ref="G1:H1"/>
  </mergeCells>
  <printOptions/>
  <pageMargins left="0.7" right="0.7" top="0.22" bottom="0.4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zoomScalePageLayoutView="0" workbookViewId="0" topLeftCell="M76">
      <selection activeCell="AD94" sqref="AD94"/>
    </sheetView>
  </sheetViews>
  <sheetFormatPr defaultColWidth="9.140625" defaultRowHeight="15"/>
  <cols>
    <col min="2" max="2" width="33.421875" style="0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76.8</v>
      </c>
      <c r="D3" s="2">
        <v>0.2509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52.5</v>
      </c>
      <c r="D4" s="2">
        <v>0.2509</v>
      </c>
      <c r="E4" s="2">
        <f aca="true" t="shared" si="0" ref="E4:E67">ROUND(C4*D4,0)</f>
        <v>13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0.2509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76.9</v>
      </c>
      <c r="D6" s="2">
        <v>0.2509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52.6</v>
      </c>
      <c r="D7" s="2">
        <v>0.2509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86.8</v>
      </c>
      <c r="D8" s="2">
        <v>0.2509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77.2</v>
      </c>
      <c r="D9" s="2">
        <v>0.2509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52.9</v>
      </c>
      <c r="D10" s="2">
        <v>0.2509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86.4</v>
      </c>
      <c r="D11" s="2">
        <v>0.2509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</v>
      </c>
      <c r="D12" s="2">
        <v>0.2509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53.1</v>
      </c>
      <c r="D13" s="2">
        <v>0.2509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85.9</v>
      </c>
      <c r="D14" s="2">
        <v>0.2509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77.2</v>
      </c>
      <c r="D15" s="2">
        <v>0.2509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53.1</v>
      </c>
      <c r="D16" s="2">
        <v>0.2509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86</v>
      </c>
      <c r="D17" s="2">
        <v>0.2509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77.1</v>
      </c>
      <c r="D18" s="2">
        <v>0.2509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0.2509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86</v>
      </c>
      <c r="D20" s="2">
        <v>0.2509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76.1</v>
      </c>
      <c r="D21" s="2">
        <v>0.2509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53.4</v>
      </c>
      <c r="D22" s="2">
        <v>0.2509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86</v>
      </c>
      <c r="D23" s="2">
        <v>0.2509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76.8</v>
      </c>
      <c r="D24" s="2">
        <v>0.2509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53.4</v>
      </c>
      <c r="D25" s="2">
        <v>0.2509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86.5</v>
      </c>
      <c r="D26" s="2">
        <v>0.2509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76.8</v>
      </c>
      <c r="D27" s="2">
        <v>0.2509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52.6</v>
      </c>
      <c r="D28" s="2">
        <v>0.2509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86.2</v>
      </c>
      <c r="D29" s="2">
        <v>0.2509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86.7</v>
      </c>
      <c r="D30" s="2">
        <v>0.2509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52.9</v>
      </c>
      <c r="D31" s="2">
        <v>0.2509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104.2</v>
      </c>
      <c r="D32" s="2">
        <v>0.2509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87.8</v>
      </c>
      <c r="D33" s="2">
        <v>0.2509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52.6</v>
      </c>
      <c r="D34" s="2">
        <v>0.2509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103.8</v>
      </c>
      <c r="D35" s="2">
        <v>0.2509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87.8</v>
      </c>
      <c r="D36" s="2">
        <v>0.2509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</v>
      </c>
      <c r="D37" s="2">
        <v>0.2509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104</v>
      </c>
      <c r="D38" s="2">
        <v>0.2509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87.4</v>
      </c>
      <c r="D39" s="2">
        <v>0.2509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0.2509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103.5</v>
      </c>
      <c r="D41" s="2">
        <v>0.2509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0.2509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>
        <v>0.2509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103.4</v>
      </c>
      <c r="D44" s="2">
        <v>0.2509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87.1</v>
      </c>
      <c r="D45" s="2">
        <v>0.2509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53.6</v>
      </c>
      <c r="D46" s="2">
        <v>0.2509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104</v>
      </c>
      <c r="D47" s="2">
        <v>0.2509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87.2</v>
      </c>
      <c r="D48" s="2">
        <v>0.2509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53.4</v>
      </c>
      <c r="D49" s="2">
        <v>0.2509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105.6</v>
      </c>
      <c r="D50" s="2">
        <v>0.2509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89.5</v>
      </c>
      <c r="D51" s="2">
        <v>0.2509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53.1</v>
      </c>
      <c r="D52" s="2">
        <v>0.2509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103.9</v>
      </c>
      <c r="D53" s="2">
        <v>0.2509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87.2</v>
      </c>
      <c r="D54" s="2">
        <v>0.2509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52.8</v>
      </c>
      <c r="D55" s="2">
        <v>0.2509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103</v>
      </c>
      <c r="D56" s="2">
        <v>0.2509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74.8</v>
      </c>
      <c r="D57" s="2">
        <v>0.2509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52.9</v>
      </c>
      <c r="D58" s="2">
        <v>0.2509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53.2</v>
      </c>
      <c r="D59" s="2">
        <v>0.2509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76.6</v>
      </c>
      <c r="D60" s="2">
        <v>0.2509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86.3</v>
      </c>
      <c r="D61" s="2">
        <v>0.2509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52.9</v>
      </c>
      <c r="D62" s="2">
        <v>0.2509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53.1</v>
      </c>
      <c r="D63" s="2">
        <v>0.2509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75.9</v>
      </c>
      <c r="D64" s="2">
        <v>0.2509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87</v>
      </c>
      <c r="D65" s="2">
        <v>0.2509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54.2</v>
      </c>
      <c r="D66" s="2">
        <v>0.2509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53.2</v>
      </c>
      <c r="D67" s="2">
        <v>0.2509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76.3</v>
      </c>
      <c r="D68" s="2">
        <v>0.2509</v>
      </c>
      <c r="E68" s="2">
        <f aca="true" t="shared" si="4" ref="E68:E92">ROUND(C68*D68,0)</f>
        <v>19</v>
      </c>
      <c r="F68" s="2"/>
      <c r="G68" s="2">
        <f aca="true" t="shared" si="5" ref="G68:G91">C68*F68</f>
        <v>0</v>
      </c>
      <c r="H68" s="2"/>
      <c r="I68" s="2">
        <f aca="true" t="shared" si="6" ref="I68:I92">C68*H68</f>
        <v>0</v>
      </c>
      <c r="J68" s="2"/>
      <c r="K68" s="2">
        <f aca="true" t="shared" si="7" ref="K68:K9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85.9</v>
      </c>
      <c r="D69" s="2">
        <v>0.2509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54.2</v>
      </c>
      <c r="D70" s="2">
        <v>0.2509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53.2</v>
      </c>
      <c r="D71" s="2">
        <v>0.2509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76.7</v>
      </c>
      <c r="D72" s="2">
        <v>0.2509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86.3</v>
      </c>
      <c r="D73" s="2">
        <v>0.2509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53.1</v>
      </c>
      <c r="D74" s="2">
        <v>0.2509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53.7</v>
      </c>
      <c r="D75" s="2">
        <v>0.2509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76.9</v>
      </c>
      <c r="D76" s="2">
        <v>0.2509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86.3</v>
      </c>
      <c r="D77" s="2">
        <v>0.2509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53</v>
      </c>
      <c r="D78" s="2">
        <v>0.2509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52.8</v>
      </c>
      <c r="D79" s="2">
        <v>0.2509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76.5</v>
      </c>
      <c r="D80" s="2">
        <v>0.2509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86.2</v>
      </c>
      <c r="D81" s="2">
        <v>0.2509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53</v>
      </c>
      <c r="D82" s="2">
        <v>0.2509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0.2509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76.6</v>
      </c>
      <c r="D84" s="2">
        <v>0.2509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87</v>
      </c>
      <c r="D85" s="2">
        <v>0.2509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52.9</v>
      </c>
      <c r="D86" s="2">
        <v>0.2509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53.2</v>
      </c>
      <c r="D87" s="2">
        <v>0.2509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77.2</v>
      </c>
      <c r="D88" s="2">
        <v>0.2509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87.1</v>
      </c>
      <c r="D89" s="2">
        <v>0.2509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52.9</v>
      </c>
      <c r="D90" s="2">
        <v>0.2509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52.9</v>
      </c>
      <c r="D91" s="2">
        <v>0.2509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79.3</v>
      </c>
      <c r="D92" s="2">
        <v>0.2509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5">
        <f>SUM(E30:E92)</f>
        <v>1152</v>
      </c>
      <c r="E93" s="46"/>
      <c r="F93" s="45">
        <f>SUM(G30:G92)</f>
        <v>0</v>
      </c>
      <c r="G93" s="46"/>
      <c r="H93" s="45">
        <f>SUM(I30:I92)</f>
        <v>0</v>
      </c>
      <c r="I93" s="46"/>
      <c r="J93" s="45">
        <f>SUM(K30:K92)</f>
        <v>0</v>
      </c>
      <c r="K93" s="46"/>
      <c r="L93" s="45">
        <f>SUM(M30:M92)</f>
        <v>0</v>
      </c>
      <c r="M93" s="46"/>
      <c r="N93" s="45">
        <f>SUM(O30:O92)</f>
        <v>0</v>
      </c>
      <c r="O93" s="46"/>
      <c r="P93" s="45">
        <f>SUM(Q30:Q92)</f>
        <v>0</v>
      </c>
      <c r="Q93" s="46"/>
      <c r="R93" s="45">
        <f>SUM(S30:S92)</f>
        <v>0</v>
      </c>
      <c r="S93" s="46"/>
      <c r="T93" s="45">
        <f>SUM(U30:U92)</f>
        <v>0</v>
      </c>
      <c r="U93" s="46"/>
      <c r="V93" s="45">
        <f>SUM(W30:W92)</f>
        <v>0</v>
      </c>
      <c r="W93" s="46"/>
      <c r="X93" s="45">
        <f>SUM(Y30:Y92)</f>
        <v>0</v>
      </c>
      <c r="Y93" s="46"/>
      <c r="Z93" s="45">
        <f>SUM(AA30:AA92)</f>
        <v>0</v>
      </c>
      <c r="AA93" s="46"/>
      <c r="AB93" s="45">
        <f>SUM(AC30:AC92)</f>
        <v>0</v>
      </c>
      <c r="AC93" s="46"/>
      <c r="AD93" s="45">
        <f>SUM(AE30:AE92)</f>
        <v>0</v>
      </c>
      <c r="AE93" s="46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93:E93"/>
    <mergeCell ref="F93:G93"/>
    <mergeCell ref="H93:I93"/>
    <mergeCell ref="J93:K93"/>
    <mergeCell ref="L93:M93"/>
    <mergeCell ref="T1:U1"/>
    <mergeCell ref="F1:G1"/>
    <mergeCell ref="H1:I1"/>
    <mergeCell ref="J1:K1"/>
    <mergeCell ref="V1:W1"/>
    <mergeCell ref="X1:Y1"/>
    <mergeCell ref="Z1:AA1"/>
    <mergeCell ref="AB1:AC1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25">
      <selection activeCell="A41" sqref="A41:F41"/>
    </sheetView>
  </sheetViews>
  <sheetFormatPr defaultColWidth="9.140625" defaultRowHeight="15"/>
  <cols>
    <col min="1" max="1" width="20.00390625" style="0" customWidth="1"/>
    <col min="2" max="2" width="19.140625" style="0" customWidth="1"/>
    <col min="3" max="3" width="15.28125" style="0" hidden="1" customWidth="1"/>
    <col min="4" max="4" width="15.421875" style="0" customWidth="1"/>
    <col min="6" max="6" width="11.00390625" style="0" customWidth="1"/>
    <col min="7" max="7" width="17.57421875" style="0" customWidth="1"/>
  </cols>
  <sheetData>
    <row r="1" spans="1:15" ht="18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7" ht="69.75" customHeight="1">
      <c r="A2" s="55" t="s">
        <v>171</v>
      </c>
      <c r="B2" s="55"/>
      <c r="C2" s="55"/>
      <c r="D2" s="55"/>
      <c r="E2" s="55"/>
      <c r="F2" s="55"/>
      <c r="G2" s="55"/>
    </row>
    <row r="3" spans="1:7" ht="38.25" customHeight="1">
      <c r="A3" s="32" t="s">
        <v>93</v>
      </c>
      <c r="B3" s="56" t="s">
        <v>114</v>
      </c>
      <c r="C3" s="57"/>
      <c r="D3" s="33" t="s">
        <v>115</v>
      </c>
      <c r="E3" s="58" t="s">
        <v>116</v>
      </c>
      <c r="F3" s="58"/>
      <c r="G3" s="33" t="s">
        <v>117</v>
      </c>
    </row>
    <row r="4" spans="1:7" ht="30">
      <c r="A4" s="34" t="s">
        <v>118</v>
      </c>
      <c r="B4" s="59"/>
      <c r="C4" s="60"/>
      <c r="D4" s="35">
        <v>0</v>
      </c>
      <c r="E4" s="59"/>
      <c r="F4" s="60"/>
      <c r="G4" s="35">
        <v>34246.06</v>
      </c>
    </row>
    <row r="5" spans="1:7" ht="15">
      <c r="A5" s="34" t="s">
        <v>119</v>
      </c>
      <c r="B5" s="59">
        <v>96965.72</v>
      </c>
      <c r="C5" s="60"/>
      <c r="D5" s="35"/>
      <c r="E5" s="58"/>
      <c r="F5" s="58"/>
      <c r="G5" s="35"/>
    </row>
    <row r="6" spans="1:7" ht="15">
      <c r="A6" s="34" t="s">
        <v>120</v>
      </c>
      <c r="B6" s="59">
        <v>1089689.74</v>
      </c>
      <c r="C6" s="60"/>
      <c r="D6" s="35">
        <v>40879.79</v>
      </c>
      <c r="E6" s="61">
        <f>B6+C6+D6</f>
        <v>1130569.53</v>
      </c>
      <c r="F6" s="62"/>
      <c r="G6" s="35">
        <v>0</v>
      </c>
    </row>
    <row r="7" spans="1:7" ht="15">
      <c r="A7" s="34" t="s">
        <v>121</v>
      </c>
      <c r="B7" s="59">
        <v>1067388.53</v>
      </c>
      <c r="C7" s="60"/>
      <c r="D7" s="35">
        <v>35831.74</v>
      </c>
      <c r="E7" s="61">
        <f>B7+C7+D7</f>
        <v>1103220.27</v>
      </c>
      <c r="F7" s="62"/>
      <c r="G7" s="35">
        <v>952.07</v>
      </c>
    </row>
    <row r="8" spans="1:7" ht="30">
      <c r="A8" s="34" t="s">
        <v>122</v>
      </c>
      <c r="B8" s="61">
        <v>119266.93</v>
      </c>
      <c r="C8" s="62"/>
      <c r="D8" s="35"/>
      <c r="E8" s="59"/>
      <c r="F8" s="60"/>
      <c r="G8" s="36"/>
    </row>
    <row r="9" spans="1:7" ht="15">
      <c r="A9" s="34" t="s">
        <v>123</v>
      </c>
      <c r="B9" s="61">
        <v>1067388.53</v>
      </c>
      <c r="C9" s="62"/>
      <c r="D9" s="35">
        <v>29548.53</v>
      </c>
      <c r="E9" s="59"/>
      <c r="F9" s="60"/>
      <c r="G9" s="36">
        <v>0</v>
      </c>
    </row>
    <row r="10" spans="1:7" ht="15">
      <c r="A10" s="34" t="s">
        <v>124</v>
      </c>
      <c r="B10" s="61"/>
      <c r="C10" s="62"/>
      <c r="D10" s="36">
        <v>6283.21</v>
      </c>
      <c r="E10" s="59"/>
      <c r="F10" s="60"/>
      <c r="G10" s="36">
        <v>35198.13</v>
      </c>
    </row>
    <row r="11" spans="1:7" ht="105">
      <c r="A11" s="34" t="s">
        <v>125</v>
      </c>
      <c r="B11" s="61">
        <v>9.33</v>
      </c>
      <c r="C11" s="62"/>
      <c r="D11" s="35"/>
      <c r="E11" s="59"/>
      <c r="F11" s="60"/>
      <c r="G11" s="35"/>
    </row>
    <row r="12" spans="1:7" ht="30">
      <c r="A12" s="34" t="s">
        <v>126</v>
      </c>
      <c r="B12" s="61" t="s">
        <v>172</v>
      </c>
      <c r="C12" s="62"/>
      <c r="D12" s="35"/>
      <c r="E12" s="59"/>
      <c r="F12" s="60"/>
      <c r="G12" s="35"/>
    </row>
    <row r="13" spans="1:7" ht="15">
      <c r="A13" s="63" t="s">
        <v>127</v>
      </c>
      <c r="B13" s="63"/>
      <c r="C13" s="63"/>
      <c r="D13" s="63"/>
      <c r="E13" s="63"/>
      <c r="F13" s="63"/>
      <c r="G13" s="36">
        <v>9775.2</v>
      </c>
    </row>
    <row r="14" spans="1:7" ht="15">
      <c r="A14" s="37"/>
      <c r="B14" s="38"/>
      <c r="C14" s="38"/>
      <c r="D14" s="38"/>
      <c r="E14" s="38"/>
      <c r="F14" s="38"/>
      <c r="G14" s="38"/>
    </row>
    <row r="15" spans="1:7" ht="30">
      <c r="A15" s="32" t="s">
        <v>128</v>
      </c>
      <c r="B15" s="39" t="s">
        <v>129</v>
      </c>
      <c r="C15" s="39"/>
      <c r="D15" s="39"/>
      <c r="E15" s="33" t="s">
        <v>130</v>
      </c>
      <c r="F15" s="33" t="s">
        <v>131</v>
      </c>
      <c r="G15" s="33" t="s">
        <v>132</v>
      </c>
    </row>
    <row r="16" spans="1:7" ht="18.75">
      <c r="A16" s="40" t="s">
        <v>133</v>
      </c>
      <c r="B16" s="40"/>
      <c r="C16" s="40"/>
      <c r="D16" s="40"/>
      <c r="E16" s="40"/>
      <c r="F16" s="40"/>
      <c r="G16" s="40"/>
    </row>
    <row r="17" spans="1:7" ht="15">
      <c r="A17" s="34" t="s">
        <v>134</v>
      </c>
      <c r="B17" s="59" t="s">
        <v>135</v>
      </c>
      <c r="C17" s="41"/>
      <c r="D17" s="60"/>
      <c r="E17" s="35" t="s">
        <v>136</v>
      </c>
      <c r="F17" s="35">
        <v>140</v>
      </c>
      <c r="G17" s="35">
        <v>94567.56</v>
      </c>
    </row>
    <row r="18" spans="1:7" ht="15">
      <c r="A18" s="34" t="s">
        <v>137</v>
      </c>
      <c r="B18" s="59" t="s">
        <v>138</v>
      </c>
      <c r="C18" s="41"/>
      <c r="D18" s="60"/>
      <c r="E18" s="35" t="s">
        <v>139</v>
      </c>
      <c r="F18" s="35">
        <v>7657</v>
      </c>
      <c r="G18" s="35">
        <v>129313</v>
      </c>
    </row>
    <row r="19" spans="1:7" ht="15">
      <c r="A19" s="34" t="s">
        <v>140</v>
      </c>
      <c r="B19" s="59" t="s">
        <v>141</v>
      </c>
      <c r="C19" s="41"/>
      <c r="D19" s="60"/>
      <c r="E19" s="35" t="s">
        <v>142</v>
      </c>
      <c r="F19" s="35"/>
      <c r="G19" s="35">
        <v>105416</v>
      </c>
    </row>
    <row r="20" spans="1:7" ht="15">
      <c r="A20" s="34" t="s">
        <v>143</v>
      </c>
      <c r="B20" s="59" t="s">
        <v>144</v>
      </c>
      <c r="C20" s="41"/>
      <c r="D20" s="60"/>
      <c r="E20" s="35" t="s">
        <v>139</v>
      </c>
      <c r="F20" s="35"/>
      <c r="G20" s="35">
        <v>102506.18</v>
      </c>
    </row>
    <row r="21" spans="1:7" ht="15">
      <c r="A21" s="34" t="s">
        <v>145</v>
      </c>
      <c r="B21" s="59" t="s">
        <v>146</v>
      </c>
      <c r="C21" s="41"/>
      <c r="D21" s="60"/>
      <c r="E21" s="35" t="s">
        <v>139</v>
      </c>
      <c r="F21" s="35">
        <v>1080</v>
      </c>
      <c r="G21" s="35">
        <v>138364.58</v>
      </c>
    </row>
    <row r="22" spans="1:7" ht="15">
      <c r="A22" s="34" t="s">
        <v>147</v>
      </c>
      <c r="B22" s="59" t="s">
        <v>148</v>
      </c>
      <c r="C22" s="41"/>
      <c r="D22" s="60"/>
      <c r="E22" s="35" t="s">
        <v>142</v>
      </c>
      <c r="F22" s="35"/>
      <c r="G22" s="35">
        <v>39569.93</v>
      </c>
    </row>
    <row r="23" spans="1:7" ht="60">
      <c r="A23" s="34" t="s">
        <v>149</v>
      </c>
      <c r="B23" s="59" t="s">
        <v>150</v>
      </c>
      <c r="C23" s="41"/>
      <c r="D23" s="60"/>
      <c r="E23" s="35" t="s">
        <v>151</v>
      </c>
      <c r="F23" s="35">
        <v>232</v>
      </c>
      <c r="G23" s="35">
        <v>174301.76</v>
      </c>
    </row>
    <row r="24" spans="1:7" ht="15">
      <c r="A24" s="34" t="s">
        <v>152</v>
      </c>
      <c r="B24" s="59" t="s">
        <v>153</v>
      </c>
      <c r="C24" s="41"/>
      <c r="D24" s="60"/>
      <c r="E24" s="35" t="s">
        <v>142</v>
      </c>
      <c r="F24" s="35"/>
      <c r="G24" s="35">
        <v>126900</v>
      </c>
    </row>
    <row r="25" spans="1:7" ht="30">
      <c r="A25" s="34" t="s">
        <v>154</v>
      </c>
      <c r="B25" s="59" t="s">
        <v>155</v>
      </c>
      <c r="C25" s="41"/>
      <c r="D25" s="60"/>
      <c r="E25" s="35" t="s">
        <v>156</v>
      </c>
      <c r="F25" s="35">
        <v>6450</v>
      </c>
      <c r="G25" s="35">
        <v>44892</v>
      </c>
    </row>
    <row r="26" spans="1:7" ht="15">
      <c r="A26" s="42" t="s">
        <v>157</v>
      </c>
      <c r="B26" s="59" t="s">
        <v>158</v>
      </c>
      <c r="C26" s="41"/>
      <c r="D26" s="60"/>
      <c r="E26" s="35" t="s">
        <v>142</v>
      </c>
      <c r="F26" s="35"/>
      <c r="G26" s="35">
        <v>79230</v>
      </c>
    </row>
    <row r="27" spans="1:7" ht="15">
      <c r="A27" s="43"/>
      <c r="B27" s="59" t="s">
        <v>159</v>
      </c>
      <c r="C27" s="41"/>
      <c r="D27" s="60"/>
      <c r="E27" s="35" t="s">
        <v>142</v>
      </c>
      <c r="F27" s="35"/>
      <c r="G27" s="35">
        <v>18305.76</v>
      </c>
    </row>
    <row r="28" spans="1:7" ht="15">
      <c r="A28" s="43"/>
      <c r="B28" s="59" t="s">
        <v>160</v>
      </c>
      <c r="C28" s="41"/>
      <c r="D28" s="60"/>
      <c r="E28" s="35" t="s">
        <v>136</v>
      </c>
      <c r="F28" s="35">
        <v>0</v>
      </c>
      <c r="G28" s="35">
        <v>0</v>
      </c>
    </row>
    <row r="29" spans="1:7" ht="15">
      <c r="A29" s="43"/>
      <c r="B29" s="59" t="s">
        <v>161</v>
      </c>
      <c r="C29" s="41"/>
      <c r="D29" s="60"/>
      <c r="E29" s="35" t="s">
        <v>136</v>
      </c>
      <c r="F29" s="35">
        <v>1</v>
      </c>
      <c r="G29" s="35">
        <v>14021.76</v>
      </c>
    </row>
    <row r="30" spans="1:7" ht="15">
      <c r="A30" s="44"/>
      <c r="B30" s="59" t="s">
        <v>162</v>
      </c>
      <c r="C30" s="41"/>
      <c r="D30" s="60"/>
      <c r="E30" s="35" t="s">
        <v>163</v>
      </c>
      <c r="F30" s="35">
        <v>0</v>
      </c>
      <c r="G30" s="35">
        <v>0</v>
      </c>
    </row>
    <row r="31" spans="1:7" ht="18.75">
      <c r="A31" s="40" t="s">
        <v>164</v>
      </c>
      <c r="B31" s="40"/>
      <c r="C31" s="40"/>
      <c r="D31" s="40"/>
      <c r="E31" s="40"/>
      <c r="F31" s="40"/>
      <c r="G31" s="40"/>
    </row>
    <row r="32" spans="1:7" ht="30">
      <c r="A32" s="64" t="s">
        <v>165</v>
      </c>
      <c r="B32" s="64"/>
      <c r="C32" s="64"/>
      <c r="D32" s="64"/>
      <c r="E32" s="33" t="s">
        <v>130</v>
      </c>
      <c r="F32" s="33" t="s">
        <v>131</v>
      </c>
      <c r="G32" s="33" t="s">
        <v>132</v>
      </c>
    </row>
    <row r="33" spans="1:7" ht="15">
      <c r="A33" s="65" t="s">
        <v>173</v>
      </c>
      <c r="B33" s="66"/>
      <c r="C33" s="66"/>
      <c r="D33" s="67"/>
      <c r="E33" s="35"/>
      <c r="F33" s="35"/>
      <c r="G33" s="35">
        <v>3208.52</v>
      </c>
    </row>
    <row r="34" spans="1:7" ht="15">
      <c r="A34" s="65" t="s">
        <v>174</v>
      </c>
      <c r="B34" s="66"/>
      <c r="C34" s="66"/>
      <c r="D34" s="67"/>
      <c r="E34" s="35"/>
      <c r="F34" s="35"/>
      <c r="G34" s="35">
        <v>18046.19</v>
      </c>
    </row>
    <row r="35" spans="1:7" ht="15">
      <c r="A35" s="65"/>
      <c r="B35" s="66"/>
      <c r="C35" s="66"/>
      <c r="D35" s="67"/>
      <c r="E35" s="35"/>
      <c r="F35" s="35"/>
      <c r="G35" s="35"/>
    </row>
    <row r="36" spans="1:7" ht="18.75">
      <c r="A36" s="40" t="s">
        <v>166</v>
      </c>
      <c r="B36" s="40"/>
      <c r="C36" s="40"/>
      <c r="D36" s="40"/>
      <c r="E36" s="40"/>
      <c r="F36" s="40"/>
      <c r="G36" s="40"/>
    </row>
    <row r="37" spans="1:7" ht="15">
      <c r="A37" s="64" t="s">
        <v>167</v>
      </c>
      <c r="B37" s="64"/>
      <c r="C37" s="64"/>
      <c r="D37" s="64"/>
      <c r="E37" s="64"/>
      <c r="F37" s="64"/>
      <c r="G37" s="33" t="s">
        <v>168</v>
      </c>
    </row>
    <row r="38" spans="1:7" ht="15">
      <c r="A38" s="73"/>
      <c r="B38" s="73"/>
      <c r="C38" s="73"/>
      <c r="D38" s="73"/>
      <c r="E38" s="73"/>
      <c r="F38" s="73"/>
      <c r="G38" s="35"/>
    </row>
    <row r="39" spans="1:7" ht="15">
      <c r="A39" s="73"/>
      <c r="B39" s="73"/>
      <c r="C39" s="73"/>
      <c r="D39" s="73"/>
      <c r="E39" s="73"/>
      <c r="F39" s="73"/>
      <c r="G39" s="35"/>
    </row>
    <row r="40" spans="1:7" ht="15">
      <c r="A40" s="73"/>
      <c r="B40" s="73"/>
      <c r="C40" s="73"/>
      <c r="D40" s="73"/>
      <c r="E40" s="73"/>
      <c r="F40" s="73"/>
      <c r="G40" s="35"/>
    </row>
    <row r="41" spans="1:7" ht="15">
      <c r="A41" s="68" t="s">
        <v>175</v>
      </c>
      <c r="B41" s="69"/>
      <c r="C41" s="69"/>
      <c r="D41" s="69"/>
      <c r="E41" s="69"/>
      <c r="F41" s="70"/>
      <c r="G41" s="36">
        <v>35198.13</v>
      </c>
    </row>
    <row r="42" spans="1:7" ht="15">
      <c r="A42" s="37"/>
      <c r="B42" s="38"/>
      <c r="C42" s="38"/>
      <c r="D42" s="38"/>
      <c r="E42" s="38"/>
      <c r="F42" s="38"/>
      <c r="G42" s="38"/>
    </row>
    <row r="43" spans="1:7" ht="15">
      <c r="A43" s="71" t="s">
        <v>169</v>
      </c>
      <c r="B43" s="71"/>
      <c r="C43" s="71"/>
      <c r="D43" s="71"/>
      <c r="E43" s="71"/>
      <c r="F43" s="71"/>
      <c r="G43" s="71"/>
    </row>
    <row r="44" spans="1:7" ht="15">
      <c r="A44" s="37"/>
      <c r="B44" s="38"/>
      <c r="C44" s="38"/>
      <c r="D44" s="38"/>
      <c r="E44" s="38"/>
      <c r="F44" s="38"/>
      <c r="G44" s="38"/>
    </row>
    <row r="45" spans="1:7" ht="15">
      <c r="A45" s="72" t="s">
        <v>170</v>
      </c>
      <c r="B45" s="72"/>
      <c r="C45" s="72"/>
      <c r="D45" s="72"/>
      <c r="E45" s="72"/>
      <c r="F45" s="72"/>
      <c r="G45" s="72"/>
    </row>
    <row r="46" spans="1:7" ht="15">
      <c r="A46" s="37"/>
      <c r="B46" s="38"/>
      <c r="C46" s="38"/>
      <c r="D46" s="38"/>
      <c r="E46" s="38"/>
      <c r="F46" s="38"/>
      <c r="G46" s="38"/>
    </row>
    <row r="47" spans="1:7" ht="15">
      <c r="A47" s="37"/>
      <c r="B47" s="38"/>
      <c r="C47" s="38"/>
      <c r="D47" s="38"/>
      <c r="E47" s="38"/>
      <c r="F47" s="38"/>
      <c r="G47" s="38"/>
    </row>
    <row r="48" spans="1:7" ht="15">
      <c r="A48" s="37"/>
      <c r="B48" s="38"/>
      <c r="C48" s="38"/>
      <c r="D48" s="38"/>
      <c r="E48" s="38"/>
      <c r="F48" s="38"/>
      <c r="G48" s="38"/>
    </row>
  </sheetData>
  <sheetProtection/>
  <mergeCells count="53">
    <mergeCell ref="A35:D35"/>
    <mergeCell ref="A41:F41"/>
    <mergeCell ref="A43:G43"/>
    <mergeCell ref="A45:G45"/>
    <mergeCell ref="A36:G36"/>
    <mergeCell ref="A37:F37"/>
    <mergeCell ref="A38:F38"/>
    <mergeCell ref="A39:F39"/>
    <mergeCell ref="A40:F40"/>
    <mergeCell ref="A31:G31"/>
    <mergeCell ref="A32:D32"/>
    <mergeCell ref="A33:D33"/>
    <mergeCell ref="A34:D34"/>
    <mergeCell ref="B24:D24"/>
    <mergeCell ref="B25:D25"/>
    <mergeCell ref="A26:A30"/>
    <mergeCell ref="B26:D26"/>
    <mergeCell ref="B27:D27"/>
    <mergeCell ref="B28:D28"/>
    <mergeCell ref="B29:D29"/>
    <mergeCell ref="B30:D30"/>
    <mergeCell ref="B20:D20"/>
    <mergeCell ref="B21:D21"/>
    <mergeCell ref="B22:D22"/>
    <mergeCell ref="B23:D23"/>
    <mergeCell ref="A16:G16"/>
    <mergeCell ref="B17:D17"/>
    <mergeCell ref="B18:D18"/>
    <mergeCell ref="B19:D19"/>
    <mergeCell ref="B12:C12"/>
    <mergeCell ref="E12:F12"/>
    <mergeCell ref="A13:F13"/>
    <mergeCell ref="B15:D15"/>
    <mergeCell ref="B10:C10"/>
    <mergeCell ref="E10:F10"/>
    <mergeCell ref="B11:C11"/>
    <mergeCell ref="E11:F11"/>
    <mergeCell ref="B8:C8"/>
    <mergeCell ref="E8:F8"/>
    <mergeCell ref="B9:C9"/>
    <mergeCell ref="E9:F9"/>
    <mergeCell ref="B6:C6"/>
    <mergeCell ref="E6:F6"/>
    <mergeCell ref="B7:C7"/>
    <mergeCell ref="E7:F7"/>
    <mergeCell ref="B4:C4"/>
    <mergeCell ref="E4:F4"/>
    <mergeCell ref="B5:C5"/>
    <mergeCell ref="E5:F5"/>
    <mergeCell ref="A1:O1"/>
    <mergeCell ref="A2:G2"/>
    <mergeCell ref="B3:C3"/>
    <mergeCell ref="E3:F3"/>
  </mergeCells>
  <printOptions/>
  <pageMargins left="0.7" right="0.7" top="0.29" bottom="0.2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ySplit="2" topLeftCell="BM27" activePane="bottomLeft" state="frozen"/>
      <selection pane="topLeft" activeCell="A1" sqref="A1"/>
      <selection pane="bottomLeft" activeCell="E27" sqref="E27:O27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11" ht="18.75">
      <c r="A1" s="51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5" ht="15" customHeight="1">
      <c r="A2" s="6" t="s">
        <v>0</v>
      </c>
      <c r="B2" s="6" t="s">
        <v>1</v>
      </c>
      <c r="C2" s="6" t="s">
        <v>2</v>
      </c>
      <c r="D2" s="53" t="s">
        <v>3</v>
      </c>
      <c r="E2" s="53"/>
      <c r="F2" s="47" t="s">
        <v>104</v>
      </c>
      <c r="G2" s="53" t="s">
        <v>4</v>
      </c>
      <c r="H2" s="53"/>
      <c r="I2" s="47" t="str">
        <f>F2</f>
        <v>оплачено дата</v>
      </c>
      <c r="J2" s="53" t="s">
        <v>5</v>
      </c>
      <c r="K2" s="53"/>
      <c r="L2" s="47" t="str">
        <f>I2</f>
        <v>оплачено дата</v>
      </c>
      <c r="M2" s="53" t="s">
        <v>6</v>
      </c>
      <c r="N2" s="53"/>
      <c r="O2" s="49" t="str">
        <f>L2</f>
        <v>оплачено дата</v>
      </c>
    </row>
    <row r="3" spans="1:15" ht="30">
      <c r="A3" s="6"/>
      <c r="B3" s="6"/>
      <c r="C3" s="6"/>
      <c r="D3" s="6" t="s">
        <v>10</v>
      </c>
      <c r="E3" s="6" t="s">
        <v>11</v>
      </c>
      <c r="F3" s="48"/>
      <c r="G3" s="6" t="s">
        <v>10</v>
      </c>
      <c r="H3" s="6" t="s">
        <v>11</v>
      </c>
      <c r="I3" s="48"/>
      <c r="J3" s="6" t="s">
        <v>10</v>
      </c>
      <c r="K3" s="6" t="s">
        <v>11</v>
      </c>
      <c r="L3" s="48"/>
      <c r="M3" s="6" t="s">
        <v>10</v>
      </c>
      <c r="N3" s="6" t="s">
        <v>11</v>
      </c>
      <c r="O3" s="50"/>
    </row>
    <row r="4" spans="1:15" ht="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aca="true" t="shared" si="0" ref="E5:E57">ROUND(C5*D5,2)</f>
        <v>0</v>
      </c>
      <c r="F5" s="2"/>
      <c r="G5" s="2"/>
      <c r="H5" s="2">
        <f aca="true" t="shared" si="1" ref="H5:H57">ROUND(C5*G5,2)</f>
        <v>0</v>
      </c>
      <c r="I5" s="2"/>
      <c r="J5" s="2"/>
      <c r="K5" s="2">
        <f aca="true" t="shared" si="2" ref="K5:K57">ROUND(C5*J5,2)</f>
        <v>0</v>
      </c>
      <c r="L5" s="2"/>
      <c r="M5" s="2"/>
      <c r="N5" s="2">
        <f aca="true" t="shared" si="3" ref="N5:N57">ROUND(C5*M5,2)</f>
        <v>0</v>
      </c>
      <c r="O5" s="2"/>
    </row>
    <row r="6" spans="1:15" ht="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3:11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sheetProtection/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B13" sqref="B13:C13"/>
    </sheetView>
  </sheetViews>
  <sheetFormatPr defaultColWidth="9.140625" defaultRowHeight="15"/>
  <cols>
    <col min="2" max="2" width="31.00390625" style="0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4" t="s">
        <v>12</v>
      </c>
      <c r="C13" s="75"/>
      <c r="D13" s="74">
        <f>SUM(E3:E12)</f>
        <v>0</v>
      </c>
      <c r="E13" s="75"/>
      <c r="F13" s="74">
        <f>SUM(G3:G12)</f>
        <v>0</v>
      </c>
      <c r="G13" s="75"/>
      <c r="H13" s="74">
        <f>SUM(I3:I12)</f>
        <v>0</v>
      </c>
      <c r="I13" s="75"/>
      <c r="J13" s="74">
        <f>SUM(K3:K12)</f>
        <v>0</v>
      </c>
      <c r="K13" s="75"/>
      <c r="L13" s="74">
        <f>SUM(M3:M12)</f>
        <v>0</v>
      </c>
      <c r="M13" s="75"/>
      <c r="N13" s="74">
        <f>SUM(O3:O12)</f>
        <v>0</v>
      </c>
      <c r="O13" s="75"/>
      <c r="P13" s="74">
        <f>SUM(Q3:Q12)</f>
        <v>0</v>
      </c>
      <c r="Q13" s="75"/>
      <c r="R13" s="74">
        <f>SUM(S3:S12)</f>
        <v>0</v>
      </c>
      <c r="S13" s="75"/>
      <c r="T13" s="74">
        <f>SUM(U3:U12)</f>
        <v>0</v>
      </c>
      <c r="U13" s="75"/>
      <c r="V13" s="74">
        <f>SUM(W3:W12)</f>
        <v>0</v>
      </c>
      <c r="W13" s="75"/>
      <c r="X13" s="74">
        <f>SUM(Y3:Y12)</f>
        <v>0</v>
      </c>
      <c r="Y13" s="75"/>
      <c r="Z13" s="74">
        <f>SUM(AA3:AA12)</f>
        <v>0</v>
      </c>
      <c r="AA13" s="75"/>
      <c r="AB13" s="74">
        <f>SUM(AC3:AC12)</f>
        <v>0</v>
      </c>
      <c r="AC13" s="75"/>
      <c r="AD13" s="74">
        <f>SUM(AE3:AE12)</f>
        <v>0</v>
      </c>
      <c r="AE13" s="75"/>
    </row>
  </sheetData>
  <sheetProtection/>
  <mergeCells count="32">
    <mergeCell ref="F1:G1"/>
    <mergeCell ref="H1:I1"/>
    <mergeCell ref="J1:K1"/>
    <mergeCell ref="A1:A2"/>
    <mergeCell ref="B1:B2"/>
    <mergeCell ref="C1:C2"/>
    <mergeCell ref="D1:E1"/>
    <mergeCell ref="Z13:AA13"/>
    <mergeCell ref="AB1:AC1"/>
    <mergeCell ref="AD1:AE1"/>
    <mergeCell ref="T1:U1"/>
    <mergeCell ref="V1:W1"/>
    <mergeCell ref="X1:Y1"/>
    <mergeCell ref="Z1:AA1"/>
    <mergeCell ref="L1:M1"/>
    <mergeCell ref="N1:O1"/>
    <mergeCell ref="P1:Q1"/>
    <mergeCell ref="R1:S1"/>
    <mergeCell ref="F13:G13"/>
    <mergeCell ref="H13:I13"/>
    <mergeCell ref="J13:K13"/>
    <mergeCell ref="L13:M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4" t="s">
        <v>12</v>
      </c>
      <c r="C11" s="75"/>
      <c r="D11" s="74">
        <f>SUM(E3:E10)</f>
        <v>0</v>
      </c>
      <c r="E11" s="75"/>
      <c r="F11" s="74">
        <f>SUM(G3:G10)</f>
        <v>0</v>
      </c>
      <c r="G11" s="75"/>
      <c r="H11" s="74">
        <f>SUM(I3:I10)</f>
        <v>0</v>
      </c>
      <c r="I11" s="75"/>
      <c r="J11" s="74">
        <f>SUM(K3:K10)</f>
        <v>0</v>
      </c>
      <c r="K11" s="75"/>
      <c r="L11" s="74">
        <f>SUM(M3:M10)</f>
        <v>0</v>
      </c>
      <c r="M11" s="75"/>
      <c r="N11" s="74">
        <f>SUM(O3:O10)</f>
        <v>0</v>
      </c>
      <c r="O11" s="75"/>
      <c r="P11" s="74">
        <f>SUM(Q3:Q10)</f>
        <v>0</v>
      </c>
      <c r="Q11" s="75"/>
      <c r="R11" s="74">
        <f>SUM(S3:S10)</f>
        <v>0</v>
      </c>
      <c r="S11" s="75"/>
      <c r="T11" s="74">
        <f>SUM(U3:U10)</f>
        <v>0</v>
      </c>
      <c r="U11" s="75"/>
      <c r="V11" s="74">
        <f>SUM(W3:W10)</f>
        <v>0</v>
      </c>
      <c r="W11" s="75"/>
      <c r="X11" s="74">
        <f>SUM(Y3:Y10)</f>
        <v>0</v>
      </c>
      <c r="Y11" s="75"/>
      <c r="Z11" s="74">
        <f>SUM(AA3:AA10)</f>
        <v>0</v>
      </c>
      <c r="AA11" s="75"/>
      <c r="AB11" s="74">
        <f>SUM(AC3:AC10)</f>
        <v>0</v>
      </c>
      <c r="AC11" s="75"/>
      <c r="AD11" s="74">
        <f>SUM(AE3:AE10)</f>
        <v>0</v>
      </c>
      <c r="AE11" s="75"/>
    </row>
  </sheetData>
  <sheetProtection/>
  <mergeCells count="32"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P1:Q1"/>
    <mergeCell ref="V1:W1"/>
    <mergeCell ref="X1:Y1"/>
    <mergeCell ref="X11:Y11"/>
    <mergeCell ref="Z1:AA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4" t="s">
        <v>12</v>
      </c>
      <c r="C11" s="75"/>
      <c r="D11" s="74">
        <f>SUM(E3:E10)</f>
        <v>0</v>
      </c>
      <c r="E11" s="75"/>
      <c r="F11" s="74">
        <f>SUM(G3:G10)</f>
        <v>0</v>
      </c>
      <c r="G11" s="75"/>
      <c r="H11" s="74">
        <f>SUM(I3:I10)</f>
        <v>0</v>
      </c>
      <c r="I11" s="75"/>
      <c r="J11" s="74">
        <f>SUM(K3:K10)</f>
        <v>0</v>
      </c>
      <c r="K11" s="75"/>
      <c r="L11" s="74">
        <f>SUM(M3:M10)</f>
        <v>0</v>
      </c>
      <c r="M11" s="75"/>
      <c r="N11" s="74">
        <f>SUM(O3:O10)</f>
        <v>0</v>
      </c>
      <c r="O11" s="75"/>
      <c r="P11" s="74">
        <f>SUM(Q3:Q10)</f>
        <v>0</v>
      </c>
      <c r="Q11" s="75"/>
      <c r="R11" s="74">
        <f>SUM(S3:S10)</f>
        <v>0</v>
      </c>
      <c r="S11" s="75"/>
      <c r="T11" s="74">
        <f>SUM(U3:U10)</f>
        <v>0</v>
      </c>
      <c r="U11" s="75"/>
      <c r="V11" s="74">
        <f>SUM(W3:W10)</f>
        <v>0</v>
      </c>
      <c r="W11" s="75"/>
      <c r="X11" s="74">
        <f>SUM(Y3:Y10)</f>
        <v>0</v>
      </c>
      <c r="Y11" s="75"/>
      <c r="Z11" s="74">
        <f>SUM(AA3:AA10)</f>
        <v>0</v>
      </c>
      <c r="AA11" s="75"/>
      <c r="AB11" s="74">
        <f>SUM(AC3:AC10)</f>
        <v>0</v>
      </c>
      <c r="AC11" s="75"/>
      <c r="AD11" s="74">
        <f>SUM(AE3:AE10)</f>
        <v>0</v>
      </c>
      <c r="AE11" s="75"/>
    </row>
  </sheetData>
  <sheetProtection/>
  <mergeCells count="32"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P1:Q1"/>
    <mergeCell ref="V1:W1"/>
    <mergeCell ref="X1:Y1"/>
    <mergeCell ref="X11:Y11"/>
    <mergeCell ref="Z1:AA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A1" sqref="A1:AE13"/>
    </sheetView>
  </sheetViews>
  <sheetFormatPr defaultColWidth="9.140625" defaultRowHeight="15"/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4" t="s">
        <v>12</v>
      </c>
      <c r="C13" s="75"/>
      <c r="D13" s="74">
        <f>SUM(E3:E12)</f>
        <v>0</v>
      </c>
      <c r="E13" s="75"/>
      <c r="F13" s="74">
        <f>SUM(G3:G12)</f>
        <v>0</v>
      </c>
      <c r="G13" s="75"/>
      <c r="H13" s="74">
        <f>SUM(I3:I12)</f>
        <v>0</v>
      </c>
      <c r="I13" s="75"/>
      <c r="J13" s="74">
        <f>SUM(K3:K12)</f>
        <v>0</v>
      </c>
      <c r="K13" s="75"/>
      <c r="L13" s="74">
        <f>SUM(M3:M12)</f>
        <v>0</v>
      </c>
      <c r="M13" s="75"/>
      <c r="N13" s="74">
        <f>SUM(O3:O12)</f>
        <v>0</v>
      </c>
      <c r="O13" s="75"/>
      <c r="P13" s="74">
        <f>SUM(Q3:Q12)</f>
        <v>0</v>
      </c>
      <c r="Q13" s="75"/>
      <c r="R13" s="74">
        <f>SUM(S3:S12)</f>
        <v>0</v>
      </c>
      <c r="S13" s="75"/>
      <c r="T13" s="74">
        <f>SUM(U3:U12)</f>
        <v>0</v>
      </c>
      <c r="U13" s="75"/>
      <c r="V13" s="74">
        <f>SUM(W3:W12)</f>
        <v>0</v>
      </c>
      <c r="W13" s="75"/>
      <c r="X13" s="74">
        <f>SUM(Y3:Y12)</f>
        <v>0</v>
      </c>
      <c r="Y13" s="75"/>
      <c r="Z13" s="74">
        <f>SUM(AA3:AA12)</f>
        <v>0</v>
      </c>
      <c r="AA13" s="75"/>
      <c r="AB13" s="74">
        <f>SUM(AC3:AC12)</f>
        <v>0</v>
      </c>
      <c r="AC13" s="75"/>
      <c r="AD13" s="74">
        <f>SUM(AE3:AE12)</f>
        <v>0</v>
      </c>
      <c r="AE13" s="75"/>
    </row>
  </sheetData>
  <sheetProtection/>
  <mergeCells count="32"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AB1:AC1"/>
    <mergeCell ref="AD1:AE1"/>
    <mergeCell ref="B13:C13"/>
    <mergeCell ref="D13:E13"/>
    <mergeCell ref="F13:G13"/>
    <mergeCell ref="H13:I13"/>
    <mergeCell ref="J13:K13"/>
    <mergeCell ref="T1:U1"/>
    <mergeCell ref="F1:G1"/>
    <mergeCell ref="P1:Q1"/>
    <mergeCell ref="V1:W1"/>
    <mergeCell ref="X1:Y1"/>
    <mergeCell ref="X13:Y13"/>
    <mergeCell ref="Z1:AA1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C34" sqref="C34:C35"/>
    </sheetView>
  </sheetViews>
  <sheetFormatPr defaultColWidth="9.140625" defaultRowHeight="15"/>
  <cols>
    <col min="2" max="2" width="35.140625" style="12" customWidth="1"/>
  </cols>
  <sheetData>
    <row r="1" spans="1:31" ht="15">
      <c r="A1" s="52" t="s">
        <v>0</v>
      </c>
      <c r="B1" s="8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8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51">G3</f>
        <v>0</v>
      </c>
      <c r="T3" s="2"/>
      <c r="U3" s="2">
        <f aca="true" t="shared" si="1" ref="U3:U51">I3</f>
        <v>0</v>
      </c>
      <c r="V3" s="2"/>
      <c r="W3" s="2">
        <f aca="true" t="shared" si="2" ref="W3:W51">K3</f>
        <v>0</v>
      </c>
      <c r="X3" s="2"/>
      <c r="Y3" s="2">
        <f aca="true" t="shared" si="3" ref="Y3:Y51">M3</f>
        <v>0</v>
      </c>
      <c r="Z3" s="2"/>
      <c r="AA3" s="2">
        <f aca="true" t="shared" si="4" ref="AA3:AA51">O3</f>
        <v>0</v>
      </c>
      <c r="AB3" s="2"/>
      <c r="AC3" s="2">
        <f aca="true" t="shared" si="5" ref="AC3:AC51">Q3</f>
        <v>0</v>
      </c>
      <c r="AD3" s="2"/>
      <c r="AE3" s="2">
        <f aca="true" t="shared" si="6" ref="AE3:AE51">S3</f>
        <v>0</v>
      </c>
    </row>
    <row r="4" spans="1:31" ht="15">
      <c r="A4" s="2">
        <v>2</v>
      </c>
      <c r="B4" s="11"/>
      <c r="C4" s="2"/>
      <c r="D4" s="2"/>
      <c r="E4" s="2">
        <f aca="true" t="shared" si="7" ref="E4:E51">C4*D4</f>
        <v>0</v>
      </c>
      <c r="F4" s="2"/>
      <c r="G4" s="2">
        <f aca="true" t="shared" si="8" ref="G4:G51">E4</f>
        <v>0</v>
      </c>
      <c r="H4" s="2"/>
      <c r="I4" s="2">
        <f aca="true" t="shared" si="9" ref="I4:I51">G4</f>
        <v>0</v>
      </c>
      <c r="J4" s="2"/>
      <c r="K4" s="2">
        <f aca="true" t="shared" si="10" ref="K4:K51">E4</f>
        <v>0</v>
      </c>
      <c r="L4" s="2"/>
      <c r="M4" s="2">
        <f aca="true" t="shared" si="11" ref="M4:M51">E4</f>
        <v>0</v>
      </c>
      <c r="N4" s="2"/>
      <c r="O4" s="2">
        <f aca="true" t="shared" si="12" ref="O4:O51">E4</f>
        <v>0</v>
      </c>
      <c r="P4" s="2"/>
      <c r="Q4" s="2">
        <f aca="true" t="shared" si="13" ref="Q4:Q51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80">
        <v>12</v>
      </c>
      <c r="B14" s="76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81"/>
      <c r="B15" s="77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80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81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80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81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80">
        <v>31</v>
      </c>
      <c r="B32" s="76" t="s">
        <v>20</v>
      </c>
      <c r="C32" s="78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81"/>
      <c r="B33" s="77"/>
      <c r="C33" s="79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80">
        <v>32</v>
      </c>
      <c r="B34" s="76" t="s">
        <v>21</v>
      </c>
      <c r="C34" s="78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81"/>
      <c r="B35" s="77"/>
      <c r="C35" s="79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2:31" ht="18.75">
      <c r="B52" s="74" t="s">
        <v>12</v>
      </c>
      <c r="C52" s="75"/>
      <c r="D52" s="74">
        <f>SUM(E42:E51)</f>
        <v>0</v>
      </c>
      <c r="E52" s="75"/>
      <c r="F52" s="74">
        <f>SUM(G42:G51)</f>
        <v>0</v>
      </c>
      <c r="G52" s="75"/>
      <c r="H52" s="74">
        <f>SUM(I42:I51)</f>
        <v>0</v>
      </c>
      <c r="I52" s="75"/>
      <c r="J52" s="74">
        <f>SUM(K42:K51)</f>
        <v>0</v>
      </c>
      <c r="K52" s="75"/>
      <c r="L52" s="74">
        <f>SUM(M42:M51)</f>
        <v>0</v>
      </c>
      <c r="M52" s="75"/>
      <c r="N52" s="74">
        <f>SUM(O42:O51)</f>
        <v>0</v>
      </c>
      <c r="O52" s="75"/>
      <c r="P52" s="74">
        <f>SUM(Q42:Q51)</f>
        <v>0</v>
      </c>
      <c r="Q52" s="75"/>
      <c r="R52" s="74">
        <f>SUM(S42:S51)</f>
        <v>0</v>
      </c>
      <c r="S52" s="75"/>
      <c r="T52" s="74">
        <f>SUM(U42:U51)</f>
        <v>0</v>
      </c>
      <c r="U52" s="75"/>
      <c r="V52" s="74">
        <f>SUM(W42:W51)</f>
        <v>0</v>
      </c>
      <c r="W52" s="75"/>
      <c r="X52" s="74">
        <f>SUM(Y42:Y51)</f>
        <v>0</v>
      </c>
      <c r="Y52" s="75"/>
      <c r="Z52" s="74">
        <f>SUM(AA42:AA51)</f>
        <v>0</v>
      </c>
      <c r="AA52" s="75"/>
      <c r="AB52" s="74">
        <f>SUM(AC42:AC51)</f>
        <v>0</v>
      </c>
      <c r="AC52" s="75"/>
      <c r="AD52" s="74">
        <f>SUM(AE42:AE51)</f>
        <v>0</v>
      </c>
      <c r="AE52" s="75"/>
    </row>
  </sheetData>
  <sheetProtection/>
  <mergeCells count="42">
    <mergeCell ref="F1:G1"/>
    <mergeCell ref="H1:I1"/>
    <mergeCell ref="J1:K1"/>
    <mergeCell ref="L1:M1"/>
    <mergeCell ref="AB1:AC1"/>
    <mergeCell ref="AD1:AE1"/>
    <mergeCell ref="T1:U1"/>
    <mergeCell ref="A1:A2"/>
    <mergeCell ref="B1:B2"/>
    <mergeCell ref="C1:C2"/>
    <mergeCell ref="D1:E1"/>
    <mergeCell ref="N1:O1"/>
    <mergeCell ref="P1:Q1"/>
    <mergeCell ref="R1:S1"/>
    <mergeCell ref="X1:Y1"/>
    <mergeCell ref="V52:W52"/>
    <mergeCell ref="X52:Y52"/>
    <mergeCell ref="Z1:AA1"/>
    <mergeCell ref="P52:Q52"/>
    <mergeCell ref="R52:S52"/>
    <mergeCell ref="T52:U52"/>
    <mergeCell ref="V1:W1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Z52:AA52"/>
    <mergeCell ref="AB52:AC52"/>
    <mergeCell ref="B14:B15"/>
    <mergeCell ref="B32:B33"/>
    <mergeCell ref="B34:B35"/>
    <mergeCell ref="C32:C33"/>
    <mergeCell ref="C34:C35"/>
    <mergeCell ref="J52:K52"/>
    <mergeCell ref="L52:M52"/>
    <mergeCell ref="N52:O5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4" t="s">
        <v>12</v>
      </c>
      <c r="C11" s="75"/>
      <c r="D11" s="74">
        <f>SUM(E3:E10)</f>
        <v>0</v>
      </c>
      <c r="E11" s="75"/>
      <c r="F11" s="74">
        <f>SUM(G3:G10)</f>
        <v>0</v>
      </c>
      <c r="G11" s="75"/>
      <c r="H11" s="74">
        <f>SUM(I3:I10)</f>
        <v>0</v>
      </c>
      <c r="I11" s="75"/>
      <c r="J11" s="74">
        <f>SUM(K3:K10)</f>
        <v>0</v>
      </c>
      <c r="K11" s="75"/>
      <c r="L11" s="74">
        <f>SUM(M3:M10)</f>
        <v>0</v>
      </c>
      <c r="M11" s="75"/>
      <c r="N11" s="74">
        <f>SUM(O3:O10)</f>
        <v>0</v>
      </c>
      <c r="O11" s="75"/>
      <c r="P11" s="74">
        <f>SUM(Q3:Q10)</f>
        <v>0</v>
      </c>
      <c r="Q11" s="75"/>
      <c r="R11" s="74">
        <f>SUM(S3:S10)</f>
        <v>0</v>
      </c>
      <c r="S11" s="75"/>
      <c r="T11" s="74">
        <f>SUM(U3:U10)</f>
        <v>0</v>
      </c>
      <c r="U11" s="75"/>
      <c r="V11" s="74">
        <f>SUM(W3:W10)</f>
        <v>0</v>
      </c>
      <c r="W11" s="75"/>
      <c r="X11" s="74">
        <f>SUM(Y3:Y10)</f>
        <v>0</v>
      </c>
      <c r="Y11" s="75"/>
      <c r="Z11" s="74">
        <f>SUM(AA3:AA10)</f>
        <v>0</v>
      </c>
      <c r="AA11" s="75"/>
      <c r="AB11" s="74">
        <f>SUM(AC3:AC10)</f>
        <v>0</v>
      </c>
      <c r="AC11" s="75"/>
      <c r="AD11" s="74">
        <f>SUM(AE3:AE10)</f>
        <v>0</v>
      </c>
      <c r="AE11" s="75"/>
    </row>
  </sheetData>
  <sheetProtection/>
  <mergeCells count="32"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P1:Q1"/>
    <mergeCell ref="V1:W1"/>
    <mergeCell ref="X1:Y1"/>
    <mergeCell ref="X11:Y11"/>
    <mergeCell ref="Z1:AA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F18" sqref="F18"/>
    </sheetView>
  </sheetViews>
  <sheetFormatPr defaultColWidth="9.140625" defaultRowHeight="15"/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4" t="s">
        <v>12</v>
      </c>
      <c r="C11" s="75"/>
      <c r="D11" s="74">
        <f>SUM(E3:E10)</f>
        <v>0</v>
      </c>
      <c r="E11" s="75"/>
      <c r="F11" s="74">
        <f>SUM(G3:G10)</f>
        <v>0</v>
      </c>
      <c r="G11" s="75"/>
      <c r="H11" s="74">
        <f>SUM(I3:I10)</f>
        <v>0</v>
      </c>
      <c r="I11" s="75"/>
      <c r="J11" s="74">
        <f>SUM(K3:K10)</f>
        <v>0</v>
      </c>
      <c r="K11" s="75"/>
      <c r="L11" s="74">
        <f>SUM(M3:M10)</f>
        <v>0</v>
      </c>
      <c r="M11" s="75"/>
      <c r="N11" s="74">
        <f>SUM(O3:O10)</f>
        <v>0</v>
      </c>
      <c r="O11" s="75"/>
      <c r="P11" s="74">
        <f>SUM(Q3:Q10)</f>
        <v>0</v>
      </c>
      <c r="Q11" s="75"/>
      <c r="R11" s="74">
        <f>SUM(S3:S10)</f>
        <v>0</v>
      </c>
      <c r="S11" s="75"/>
      <c r="T11" s="74">
        <f>SUM(U3:U10)</f>
        <v>0</v>
      </c>
      <c r="U11" s="75"/>
      <c r="V11" s="74">
        <f>SUM(W3:W10)</f>
        <v>0</v>
      </c>
      <c r="W11" s="75"/>
      <c r="X11" s="74">
        <f>SUM(Y3:Y10)</f>
        <v>0</v>
      </c>
      <c r="Y11" s="75"/>
      <c r="Z11" s="74">
        <f>SUM(AA3:AA10)</f>
        <v>0</v>
      </c>
      <c r="AA11" s="75"/>
      <c r="AB11" s="74">
        <f>SUM(AC3:AC10)</f>
        <v>0</v>
      </c>
      <c r="AC11" s="75"/>
      <c r="AD11" s="74">
        <f>SUM(AE3:AE10)</f>
        <v>0</v>
      </c>
      <c r="AE11" s="75"/>
    </row>
  </sheetData>
  <sheetProtection/>
  <mergeCells count="32"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P1:Q1"/>
    <mergeCell ref="V1:W1"/>
    <mergeCell ref="X1:Y1"/>
    <mergeCell ref="X11:Y11"/>
    <mergeCell ref="Z1:AA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4" t="s">
        <v>12</v>
      </c>
      <c r="C11" s="75"/>
      <c r="D11" s="74">
        <f>SUM(E3:E10)</f>
        <v>0</v>
      </c>
      <c r="E11" s="75"/>
      <c r="F11" s="74">
        <f>SUM(G3:G10)</f>
        <v>0</v>
      </c>
      <c r="G11" s="75"/>
      <c r="H11" s="74">
        <f>SUM(I3:I10)</f>
        <v>0</v>
      </c>
      <c r="I11" s="75"/>
      <c r="J11" s="74">
        <f>SUM(K3:K10)</f>
        <v>0</v>
      </c>
      <c r="K11" s="75"/>
      <c r="L11" s="74">
        <f>SUM(M3:M10)</f>
        <v>0</v>
      </c>
      <c r="M11" s="75"/>
      <c r="N11" s="74">
        <f>SUM(O3:O10)</f>
        <v>0</v>
      </c>
      <c r="O11" s="75"/>
      <c r="P11" s="74">
        <f>SUM(Q3:Q10)</f>
        <v>0</v>
      </c>
      <c r="Q11" s="75"/>
      <c r="R11" s="74">
        <f>SUM(S3:S10)</f>
        <v>0</v>
      </c>
      <c r="S11" s="75"/>
      <c r="T11" s="74">
        <f>SUM(U3:U10)</f>
        <v>0</v>
      </c>
      <c r="U11" s="75"/>
      <c r="V11" s="74">
        <f>SUM(W3:W10)</f>
        <v>0</v>
      </c>
      <c r="W11" s="75"/>
      <c r="X11" s="74">
        <f>SUM(Y3:Y10)</f>
        <v>0</v>
      </c>
      <c r="Y11" s="75"/>
      <c r="Z11" s="74">
        <f>SUM(AA3:AA10)</f>
        <v>0</v>
      </c>
      <c r="AA11" s="75"/>
      <c r="AB11" s="74">
        <f>SUM(AC3:AC10)</f>
        <v>0</v>
      </c>
      <c r="AC11" s="75"/>
      <c r="AD11" s="74">
        <f>SUM(AE3:AE10)</f>
        <v>0</v>
      </c>
      <c r="AE11" s="75"/>
    </row>
  </sheetData>
  <sheetProtection/>
  <mergeCells count="32"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P1:Q1"/>
    <mergeCell ref="V1:W1"/>
    <mergeCell ref="X1:Y1"/>
    <mergeCell ref="X11:Y11"/>
    <mergeCell ref="Z1:AA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zoomScalePageLayoutView="0" workbookViewId="0" topLeftCell="V1">
      <pane ySplit="1" topLeftCell="BM52" activePane="bottomLeft" state="frozen"/>
      <selection pane="topLeft" activeCell="A1" sqref="A1"/>
      <selection pane="bottomLeft" activeCell="A1" sqref="A1:AE73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 customHeight="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61" ht="45" customHeight="1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66">G3</f>
        <v>0</v>
      </c>
      <c r="T3" s="2"/>
      <c r="U3" s="2">
        <f aca="true" t="shared" si="1" ref="U3:U66">I3</f>
        <v>0</v>
      </c>
      <c r="V3" s="2"/>
      <c r="W3" s="2">
        <f aca="true" t="shared" si="2" ref="W3:W66">K3</f>
        <v>0</v>
      </c>
      <c r="X3" s="2"/>
      <c r="Y3" s="2">
        <f aca="true" t="shared" si="3" ref="Y3:Y66">M3</f>
        <v>0</v>
      </c>
      <c r="Z3" s="2"/>
      <c r="AA3" s="2">
        <f aca="true" t="shared" si="4" ref="AA3:AA66">O3</f>
        <v>0</v>
      </c>
      <c r="AB3" s="2"/>
      <c r="AC3" s="2">
        <f aca="true" t="shared" si="5" ref="AC3:AC66">Q3</f>
        <v>0</v>
      </c>
      <c r="AD3" s="2"/>
      <c r="AE3" s="2">
        <f aca="true" t="shared" si="6" ref="AE3:AE6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67">C4*D4</f>
        <v>0</v>
      </c>
      <c r="F4" s="2"/>
      <c r="G4" s="2">
        <f aca="true" t="shared" si="8" ref="G4:G67">E4</f>
        <v>0</v>
      </c>
      <c r="H4" s="2"/>
      <c r="I4" s="2">
        <f aca="true" t="shared" si="9" ref="I4:I67">G4</f>
        <v>0</v>
      </c>
      <c r="J4" s="2"/>
      <c r="K4" s="2">
        <f aca="true" t="shared" si="10" ref="K4:K67">E4</f>
        <v>0</v>
      </c>
      <c r="L4" s="2"/>
      <c r="M4" s="2">
        <f aca="true" t="shared" si="11" ref="M4:M67">E4</f>
        <v>0</v>
      </c>
      <c r="N4" s="2"/>
      <c r="O4" s="2">
        <f aca="true" t="shared" si="12" ref="O4:O67">E4</f>
        <v>0</v>
      </c>
      <c r="P4" s="2"/>
      <c r="Q4" s="2">
        <f aca="true" t="shared" si="13" ref="Q4:Q67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5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 ht="15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 ht="15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 ht="15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 ht="15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 ht="15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 ht="15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 ht="15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 ht="15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 ht="15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 ht="15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 ht="15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 ht="15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 ht="15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 ht="15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 ht="15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aca="true" t="shared" si="14" ref="S67:S72">G67</f>
        <v>0</v>
      </c>
      <c r="T67" s="2"/>
      <c r="U67" s="2">
        <f aca="true" t="shared" si="15" ref="U67:U72">I67</f>
        <v>0</v>
      </c>
      <c r="V67" s="2"/>
      <c r="W67" s="2">
        <f aca="true" t="shared" si="16" ref="W67:W72">K67</f>
        <v>0</v>
      </c>
      <c r="X67" s="2"/>
      <c r="Y67" s="2">
        <f aca="true" t="shared" si="17" ref="Y67:Y72">M67</f>
        <v>0</v>
      </c>
      <c r="Z67" s="2"/>
      <c r="AA67" s="2">
        <f aca="true" t="shared" si="18" ref="AA67:AA72">O67</f>
        <v>0</v>
      </c>
      <c r="AB67" s="2"/>
      <c r="AC67" s="2">
        <f aca="true" t="shared" si="19" ref="AC67:AC72">Q67</f>
        <v>0</v>
      </c>
      <c r="AD67" s="2"/>
      <c r="AE67" s="2">
        <f aca="true" t="shared" si="20" ref="AE67:AE72">S67</f>
        <v>0</v>
      </c>
    </row>
    <row r="68" spans="1:31" ht="15">
      <c r="A68" s="2">
        <v>66</v>
      </c>
      <c r="B68" s="2"/>
      <c r="C68" s="2"/>
      <c r="D68" s="2"/>
      <c r="E68" s="2">
        <f>C68*D68</f>
        <v>0</v>
      </c>
      <c r="F68" s="2"/>
      <c r="G68" s="2">
        <f>E68</f>
        <v>0</v>
      </c>
      <c r="H68" s="2"/>
      <c r="I68" s="2">
        <f>G68</f>
        <v>0</v>
      </c>
      <c r="J68" s="2"/>
      <c r="K68" s="2">
        <f>E68</f>
        <v>0</v>
      </c>
      <c r="L68" s="2"/>
      <c r="M68" s="2">
        <f>E68</f>
        <v>0</v>
      </c>
      <c r="N68" s="2"/>
      <c r="O68" s="2">
        <f>E68</f>
        <v>0</v>
      </c>
      <c r="P68" s="2"/>
      <c r="Q68" s="2">
        <f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 ht="15">
      <c r="A69" s="2">
        <v>67</v>
      </c>
      <c r="B69" s="2"/>
      <c r="C69" s="2"/>
      <c r="D69" s="2"/>
      <c r="E69" s="2">
        <f>C69*D69</f>
        <v>0</v>
      </c>
      <c r="F69" s="2"/>
      <c r="G69" s="2">
        <f>E69</f>
        <v>0</v>
      </c>
      <c r="H69" s="2"/>
      <c r="I69" s="2">
        <f>G69</f>
        <v>0</v>
      </c>
      <c r="J69" s="2"/>
      <c r="K69" s="2">
        <f>E69</f>
        <v>0</v>
      </c>
      <c r="L69" s="2"/>
      <c r="M69" s="2">
        <f>E69</f>
        <v>0</v>
      </c>
      <c r="N69" s="2"/>
      <c r="O69" s="2">
        <f>E69</f>
        <v>0</v>
      </c>
      <c r="P69" s="2"/>
      <c r="Q69" s="2">
        <f>E69</f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 ht="15">
      <c r="A70" s="2">
        <v>68</v>
      </c>
      <c r="B70" s="2"/>
      <c r="C70" s="2"/>
      <c r="D70" s="2"/>
      <c r="E70" s="2">
        <f>C70*D70</f>
        <v>0</v>
      </c>
      <c r="F70" s="2"/>
      <c r="G70" s="2">
        <f>E70</f>
        <v>0</v>
      </c>
      <c r="H70" s="2"/>
      <c r="I70" s="2">
        <f>G70</f>
        <v>0</v>
      </c>
      <c r="J70" s="2"/>
      <c r="K70" s="2">
        <f>E70</f>
        <v>0</v>
      </c>
      <c r="L70" s="2"/>
      <c r="M70" s="2">
        <f>E70</f>
        <v>0</v>
      </c>
      <c r="N70" s="2"/>
      <c r="O70" s="2">
        <f>E70</f>
        <v>0</v>
      </c>
      <c r="P70" s="2"/>
      <c r="Q70" s="2">
        <f>E70</f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 ht="15">
      <c r="A71" s="2">
        <v>69</v>
      </c>
      <c r="B71" s="2"/>
      <c r="C71" s="2"/>
      <c r="D71" s="2"/>
      <c r="E71" s="2">
        <f>C71*D71</f>
        <v>0</v>
      </c>
      <c r="F71" s="2"/>
      <c r="G71" s="2">
        <f>E71</f>
        <v>0</v>
      </c>
      <c r="H71" s="2"/>
      <c r="I71" s="2">
        <f>G71</f>
        <v>0</v>
      </c>
      <c r="J71" s="2"/>
      <c r="K71" s="2">
        <f>E71</f>
        <v>0</v>
      </c>
      <c r="L71" s="2"/>
      <c r="M71" s="2">
        <f>E71</f>
        <v>0</v>
      </c>
      <c r="N71" s="2"/>
      <c r="O71" s="2">
        <f>E71</f>
        <v>0</v>
      </c>
      <c r="P71" s="2"/>
      <c r="Q71" s="2">
        <f>E71</f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 ht="15">
      <c r="A72" s="2">
        <v>70</v>
      </c>
      <c r="B72" s="2"/>
      <c r="C72" s="2"/>
      <c r="D72" s="2"/>
      <c r="E72" s="2">
        <f>C72*D72</f>
        <v>0</v>
      </c>
      <c r="F72" s="2"/>
      <c r="G72" s="2">
        <f>E72</f>
        <v>0</v>
      </c>
      <c r="H72" s="2"/>
      <c r="I72" s="2">
        <f>G72</f>
        <v>0</v>
      </c>
      <c r="J72" s="2"/>
      <c r="K72" s="2">
        <f>E72</f>
        <v>0</v>
      </c>
      <c r="L72" s="2"/>
      <c r="M72" s="2">
        <f>E72</f>
        <v>0</v>
      </c>
      <c r="N72" s="2"/>
      <c r="O72" s="2">
        <f>E72</f>
        <v>0</v>
      </c>
      <c r="P72" s="2"/>
      <c r="Q72" s="2">
        <f>E72</f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3:31" ht="18.75">
      <c r="C73" s="4" t="s">
        <v>12</v>
      </c>
      <c r="D73" s="45">
        <f>SUM(E3:E72)</f>
        <v>0</v>
      </c>
      <c r="E73" s="46"/>
      <c r="F73" s="45">
        <f>D73</f>
        <v>0</v>
      </c>
      <c r="G73" s="46"/>
      <c r="H73" s="45">
        <f>F73</f>
        <v>0</v>
      </c>
      <c r="I73" s="46"/>
      <c r="J73" s="45">
        <f>D73</f>
        <v>0</v>
      </c>
      <c r="K73" s="46"/>
      <c r="L73" s="45">
        <f>D73</f>
        <v>0</v>
      </c>
      <c r="M73" s="46"/>
      <c r="N73" s="45">
        <f>D73</f>
        <v>0</v>
      </c>
      <c r="O73" s="46"/>
      <c r="P73" s="54">
        <f>D73</f>
        <v>0</v>
      </c>
      <c r="Q73" s="54"/>
      <c r="R73" s="54">
        <f>F73</f>
        <v>0</v>
      </c>
      <c r="S73" s="54"/>
      <c r="T73" s="54">
        <f>H73</f>
        <v>0</v>
      </c>
      <c r="U73" s="54"/>
      <c r="V73" s="54">
        <f>J73</f>
        <v>0</v>
      </c>
      <c r="W73" s="54"/>
      <c r="X73" s="54">
        <f>L73</f>
        <v>0</v>
      </c>
      <c r="Y73" s="54"/>
      <c r="Z73" s="54">
        <f>N73</f>
        <v>0</v>
      </c>
      <c r="AA73" s="54"/>
      <c r="AB73" s="54">
        <f>P73</f>
        <v>0</v>
      </c>
      <c r="AC73" s="54"/>
      <c r="AD73" s="54">
        <f>R73</f>
        <v>0</v>
      </c>
      <c r="AE73" s="54"/>
    </row>
  </sheetData>
  <sheetProtection/>
  <mergeCells count="31">
    <mergeCell ref="C1:C2"/>
    <mergeCell ref="B1:B2"/>
    <mergeCell ref="A1:A2"/>
    <mergeCell ref="D1:E1"/>
    <mergeCell ref="H1:I1"/>
    <mergeCell ref="D73:E73"/>
    <mergeCell ref="F73:G73"/>
    <mergeCell ref="P73:Q73"/>
    <mergeCell ref="N73:O73"/>
    <mergeCell ref="L73:M73"/>
    <mergeCell ref="J73:K73"/>
    <mergeCell ref="H73:I73"/>
    <mergeCell ref="F1:G1"/>
    <mergeCell ref="J1:K1"/>
    <mergeCell ref="X1:Y1"/>
    <mergeCell ref="Z1:AA1"/>
    <mergeCell ref="AB1:AC1"/>
    <mergeCell ref="L1:M1"/>
    <mergeCell ref="N1:O1"/>
    <mergeCell ref="P1:Q1"/>
    <mergeCell ref="T1:U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V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A17" sqref="A17:IV72"/>
    </sheetView>
  </sheetViews>
  <sheetFormatPr defaultColWidth="9.140625" defaultRowHeight="15"/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6">G3</f>
        <v>0</v>
      </c>
      <c r="T3" s="2"/>
      <c r="U3" s="2">
        <f aca="true" t="shared" si="1" ref="U3:U16">I3</f>
        <v>0</v>
      </c>
      <c r="V3" s="2"/>
      <c r="W3" s="2">
        <f aca="true" t="shared" si="2" ref="W3:W16">K3</f>
        <v>0</v>
      </c>
      <c r="X3" s="2"/>
      <c r="Y3" s="2">
        <f aca="true" t="shared" si="3" ref="Y3:Y16">M3</f>
        <v>0</v>
      </c>
      <c r="Z3" s="2"/>
      <c r="AA3" s="2">
        <f aca="true" t="shared" si="4" ref="AA3:AA16">O3</f>
        <v>0</v>
      </c>
      <c r="AB3" s="2"/>
      <c r="AC3" s="2">
        <f aca="true" t="shared" si="5" ref="AC3:AC16">Q3</f>
        <v>0</v>
      </c>
      <c r="AD3" s="2"/>
      <c r="AE3" s="2">
        <f aca="true" t="shared" si="6" ref="AE3:AE1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6">C4*D4</f>
        <v>0</v>
      </c>
      <c r="F4" s="2"/>
      <c r="G4" s="2">
        <f aca="true" t="shared" si="8" ref="G4:G16">E4</f>
        <v>0</v>
      </c>
      <c r="H4" s="2"/>
      <c r="I4" s="2">
        <f aca="true" t="shared" si="9" ref="I4:I16">G4</f>
        <v>0</v>
      </c>
      <c r="J4" s="2"/>
      <c r="K4" s="2">
        <f aca="true" t="shared" si="10" ref="K4:K16">E4</f>
        <v>0</v>
      </c>
      <c r="L4" s="2"/>
      <c r="M4" s="2">
        <f aca="true" t="shared" si="11" ref="M4:M16">E4</f>
        <v>0</v>
      </c>
      <c r="N4" s="2"/>
      <c r="O4" s="2">
        <f aca="true" t="shared" si="12" ref="O4:O16">E4</f>
        <v>0</v>
      </c>
      <c r="P4" s="2"/>
      <c r="Q4" s="2">
        <f aca="true" t="shared" si="13" ref="Q4:Q16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5">
        <f>SUM(E3:E16)</f>
        <v>0</v>
      </c>
      <c r="E17" s="46"/>
      <c r="F17" s="45">
        <f>D17</f>
        <v>0</v>
      </c>
      <c r="G17" s="46"/>
      <c r="H17" s="45">
        <f>F17</f>
        <v>0</v>
      </c>
      <c r="I17" s="46"/>
      <c r="J17" s="45">
        <f>D17</f>
        <v>0</v>
      </c>
      <c r="K17" s="46"/>
      <c r="L17" s="45">
        <f>D17</f>
        <v>0</v>
      </c>
      <c r="M17" s="46"/>
      <c r="N17" s="45">
        <f>D17</f>
        <v>0</v>
      </c>
      <c r="O17" s="46"/>
      <c r="P17" s="54">
        <f>D17</f>
        <v>0</v>
      </c>
      <c r="Q17" s="54"/>
      <c r="R17" s="54">
        <f>F17</f>
        <v>0</v>
      </c>
      <c r="S17" s="54"/>
      <c r="T17" s="54">
        <f>H17</f>
        <v>0</v>
      </c>
      <c r="U17" s="54"/>
      <c r="V17" s="54">
        <f>J17</f>
        <v>0</v>
      </c>
      <c r="W17" s="54"/>
      <c r="X17" s="54">
        <f>L17</f>
        <v>0</v>
      </c>
      <c r="Y17" s="54"/>
      <c r="Z17" s="54">
        <f>N17</f>
        <v>0</v>
      </c>
      <c r="AA17" s="54"/>
      <c r="AB17" s="54">
        <f>P17</f>
        <v>0</v>
      </c>
      <c r="AC17" s="54"/>
      <c r="AD17" s="54">
        <f>R17</f>
        <v>0</v>
      </c>
      <c r="AE17" s="54"/>
    </row>
  </sheetData>
  <sheetProtection/>
  <mergeCells count="31">
    <mergeCell ref="V17:W17"/>
    <mergeCell ref="X17:Y17"/>
    <mergeCell ref="AD1:AE1"/>
    <mergeCell ref="Z17:AA17"/>
    <mergeCell ref="AB17:AC17"/>
    <mergeCell ref="AD17:AE17"/>
    <mergeCell ref="V1:W1"/>
    <mergeCell ref="X1:Y1"/>
    <mergeCell ref="Z1:AA1"/>
    <mergeCell ref="L17:M17"/>
    <mergeCell ref="N17:O17"/>
    <mergeCell ref="P17:Q17"/>
    <mergeCell ref="T17:U17"/>
    <mergeCell ref="D17:E17"/>
    <mergeCell ref="F17:G17"/>
    <mergeCell ref="H17:I17"/>
    <mergeCell ref="J17:K17"/>
    <mergeCell ref="L1:M1"/>
    <mergeCell ref="AB1:AC1"/>
    <mergeCell ref="P1:Q1"/>
    <mergeCell ref="R1:S1"/>
    <mergeCell ref="N1:O1"/>
    <mergeCell ref="R17:S17"/>
    <mergeCell ref="T1:U1"/>
    <mergeCell ref="A1:A2"/>
    <mergeCell ref="B1:B2"/>
    <mergeCell ref="C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5" max="5" width="9.140625" style="22" customWidth="1"/>
  </cols>
  <sheetData>
    <row r="1" spans="1:15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47" t="s">
        <v>95</v>
      </c>
      <c r="G1" s="53" t="s">
        <v>4</v>
      </c>
      <c r="H1" s="53"/>
      <c r="I1" s="47" t="s">
        <v>95</v>
      </c>
      <c r="J1" s="53" t="s">
        <v>5</v>
      </c>
      <c r="K1" s="53"/>
      <c r="L1" s="47" t="s">
        <v>95</v>
      </c>
      <c r="M1" s="53" t="s">
        <v>6</v>
      </c>
      <c r="N1" s="53"/>
      <c r="O1" s="18"/>
    </row>
    <row r="2" spans="1:15" ht="30">
      <c r="A2" s="52"/>
      <c r="B2" s="52"/>
      <c r="C2" s="52"/>
      <c r="D2" s="6" t="s">
        <v>10</v>
      </c>
      <c r="E2" s="20" t="s">
        <v>11</v>
      </c>
      <c r="F2" s="48"/>
      <c r="G2" s="6" t="s">
        <v>10</v>
      </c>
      <c r="H2" s="6" t="s">
        <v>11</v>
      </c>
      <c r="I2" s="48"/>
      <c r="J2" s="6" t="s">
        <v>10</v>
      </c>
      <c r="K2" s="6" t="s">
        <v>11</v>
      </c>
      <c r="L2" s="48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>
        <v>51.9</v>
      </c>
      <c r="D3" s="2">
        <v>0.1055</v>
      </c>
      <c r="E3" s="2">
        <f>ROUND(C3*D3,2)</f>
        <v>5.48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ROUND(C3*M3,2)</f>
        <v>0</v>
      </c>
      <c r="O3" s="2"/>
    </row>
    <row r="4" spans="1:15" ht="15">
      <c r="A4" s="2">
        <v>2</v>
      </c>
      <c r="B4" s="2"/>
      <c r="C4" s="2">
        <v>53.9</v>
      </c>
      <c r="D4" s="2">
        <f>D3</f>
        <v>0.1055</v>
      </c>
      <c r="E4" s="2">
        <f aca="true" t="shared" si="0" ref="E4:E67">ROUND(C4*D4,2)</f>
        <v>5.69</v>
      </c>
      <c r="F4" s="2"/>
      <c r="G4" s="2"/>
      <c r="H4" s="2">
        <f aca="true" t="shared" si="1" ref="H4:H67">ROUND(C4*G4,2)</f>
        <v>0</v>
      </c>
      <c r="I4" s="2"/>
      <c r="J4" s="2"/>
      <c r="K4" s="2">
        <f aca="true" t="shared" si="2" ref="K4:K67">ROUND(C4*J4,2)</f>
        <v>0</v>
      </c>
      <c r="L4" s="2"/>
      <c r="M4" s="2"/>
      <c r="N4" s="2">
        <f aca="true" t="shared" si="3" ref="N4:N67">ROUND(C4*M4,2)</f>
        <v>0</v>
      </c>
      <c r="O4" s="2"/>
    </row>
    <row r="5" spans="1:15" ht="15">
      <c r="A5" s="2">
        <v>3</v>
      </c>
      <c r="B5" s="2"/>
      <c r="C5" s="2">
        <v>52.4</v>
      </c>
      <c r="D5" s="2">
        <f aca="true" t="shared" si="4" ref="D5:D68">D4</f>
        <v>0.1055</v>
      </c>
      <c r="E5" s="2">
        <f t="shared" si="0"/>
        <v>5.53</v>
      </c>
      <c r="F5" s="2"/>
      <c r="G5" s="2"/>
      <c r="H5" s="2">
        <f t="shared" si="1"/>
        <v>0</v>
      </c>
      <c r="I5" s="2"/>
      <c r="J5" s="2"/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53.3</v>
      </c>
      <c r="D6" s="2">
        <f t="shared" si="4"/>
        <v>0.1055</v>
      </c>
      <c r="E6" s="2">
        <f t="shared" si="0"/>
        <v>5.62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0.1055</v>
      </c>
      <c r="E7" s="2">
        <f t="shared" si="0"/>
        <v>5.59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53.1</v>
      </c>
      <c r="D8" s="2">
        <f t="shared" si="4"/>
        <v>0.1055</v>
      </c>
      <c r="E8" s="2">
        <f t="shared" si="0"/>
        <v>5.6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53.2</v>
      </c>
      <c r="D9" s="2">
        <f t="shared" si="4"/>
        <v>0.1055</v>
      </c>
      <c r="E9" s="2">
        <f t="shared" si="0"/>
        <v>5.61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 t="s">
        <v>109</v>
      </c>
      <c r="C10" s="2">
        <v>52.6</v>
      </c>
      <c r="D10" s="2">
        <f t="shared" si="4"/>
        <v>0.1055</v>
      </c>
      <c r="E10" s="2">
        <v>5.55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53.2</v>
      </c>
      <c r="D11" s="2">
        <f t="shared" si="4"/>
        <v>0.1055</v>
      </c>
      <c r="E11" s="2">
        <f t="shared" si="0"/>
        <v>5.61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54</v>
      </c>
      <c r="D12" s="2">
        <f t="shared" si="4"/>
        <v>0.1055</v>
      </c>
      <c r="E12" s="2">
        <f t="shared" si="0"/>
        <v>5.7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51.6</v>
      </c>
      <c r="D13" s="2">
        <f t="shared" si="4"/>
        <v>0.1055</v>
      </c>
      <c r="E13" s="2">
        <f t="shared" si="0"/>
        <v>5.44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53.6</v>
      </c>
      <c r="D14" s="2">
        <f t="shared" si="4"/>
        <v>0.1055</v>
      </c>
      <c r="E14" s="2">
        <f t="shared" si="0"/>
        <v>5.65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52.7</v>
      </c>
      <c r="D15" s="2">
        <f t="shared" si="4"/>
        <v>0.1055</v>
      </c>
      <c r="E15" s="2">
        <f t="shared" si="0"/>
        <v>5.56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52.1</v>
      </c>
      <c r="D16" s="2">
        <f t="shared" si="4"/>
        <v>0.1055</v>
      </c>
      <c r="E16" s="2">
        <f t="shared" si="0"/>
        <v>5.5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52.9</v>
      </c>
      <c r="D17" s="2">
        <f t="shared" si="4"/>
        <v>0.1055</v>
      </c>
      <c r="E17" s="2">
        <f t="shared" si="0"/>
        <v>5.58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63.5</v>
      </c>
      <c r="D18" s="2">
        <f t="shared" si="4"/>
        <v>0.1055</v>
      </c>
      <c r="E18" s="2">
        <f t="shared" si="0"/>
        <v>6.7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52.2</v>
      </c>
      <c r="D19" s="2">
        <f t="shared" si="4"/>
        <v>0.1055</v>
      </c>
      <c r="E19" s="2">
        <f t="shared" si="0"/>
        <v>5.51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52.4</v>
      </c>
      <c r="D20" s="2">
        <f t="shared" si="4"/>
        <v>0.1055</v>
      </c>
      <c r="E20" s="2">
        <f t="shared" si="0"/>
        <v>5.53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 t="s">
        <v>110</v>
      </c>
      <c r="C21" s="2">
        <v>65.5</v>
      </c>
      <c r="D21" s="2">
        <f t="shared" si="4"/>
        <v>0.1055</v>
      </c>
      <c r="E21" s="2">
        <v>40</v>
      </c>
      <c r="F21" s="2" t="s">
        <v>111</v>
      </c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52.6</v>
      </c>
      <c r="D22" s="2">
        <f t="shared" si="4"/>
        <v>0.1055</v>
      </c>
      <c r="E22" s="2">
        <f t="shared" si="0"/>
        <v>5.55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53.4</v>
      </c>
      <c r="D23" s="2">
        <f t="shared" si="4"/>
        <v>0.1055</v>
      </c>
      <c r="E23" s="2">
        <f t="shared" si="0"/>
        <v>5.63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64.8</v>
      </c>
      <c r="D24" s="2">
        <f t="shared" si="4"/>
        <v>0.1055</v>
      </c>
      <c r="E24" s="2">
        <f t="shared" si="0"/>
        <v>6.84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53.3</v>
      </c>
      <c r="D25" s="2">
        <f t="shared" si="4"/>
        <v>0.1055</v>
      </c>
      <c r="E25" s="2">
        <f t="shared" si="0"/>
        <v>5.62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52.6</v>
      </c>
      <c r="D26" s="2">
        <f t="shared" si="4"/>
        <v>0.1055</v>
      </c>
      <c r="E26" s="2">
        <f t="shared" si="0"/>
        <v>5.55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65.3</v>
      </c>
      <c r="D27" s="2">
        <f t="shared" si="4"/>
        <v>0.1055</v>
      </c>
      <c r="E27" s="2">
        <f t="shared" si="0"/>
        <v>6.89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53.9</v>
      </c>
      <c r="D28" s="2">
        <f t="shared" si="4"/>
        <v>0.1055</v>
      </c>
      <c r="E28" s="2">
        <f t="shared" si="0"/>
        <v>5.69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51.8</v>
      </c>
      <c r="D29" s="2">
        <f t="shared" si="4"/>
        <v>0.1055</v>
      </c>
      <c r="E29" s="2">
        <f t="shared" si="0"/>
        <v>5.46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64.2</v>
      </c>
      <c r="D30" s="2">
        <f t="shared" si="4"/>
        <v>0.1055</v>
      </c>
      <c r="E30" s="2">
        <f t="shared" si="0"/>
        <v>6.77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52.2</v>
      </c>
      <c r="D31" s="2">
        <f t="shared" si="4"/>
        <v>0.1055</v>
      </c>
      <c r="E31" s="2">
        <f t="shared" si="0"/>
        <v>5.51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51.9</v>
      </c>
      <c r="D32" s="2">
        <f t="shared" si="4"/>
        <v>0.1055</v>
      </c>
      <c r="E32" s="2">
        <f t="shared" si="0"/>
        <v>5.48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51.8</v>
      </c>
      <c r="D33" s="2">
        <f t="shared" si="4"/>
        <v>0.1055</v>
      </c>
      <c r="E33" s="2">
        <f t="shared" si="0"/>
        <v>5.46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51.3</v>
      </c>
      <c r="D34" s="2">
        <f t="shared" si="4"/>
        <v>0.1055</v>
      </c>
      <c r="E34" s="2">
        <f t="shared" si="0"/>
        <v>5.41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54.1</v>
      </c>
      <c r="D35" s="2">
        <f t="shared" si="4"/>
        <v>0.1055</v>
      </c>
      <c r="E35" s="2">
        <f t="shared" si="0"/>
        <v>5.71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81.4</v>
      </c>
      <c r="D36" s="2">
        <f t="shared" si="4"/>
        <v>0.1055</v>
      </c>
      <c r="E36" s="2">
        <f t="shared" si="0"/>
        <v>8.59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63.8</v>
      </c>
      <c r="D37" s="2">
        <f t="shared" si="4"/>
        <v>0.1055</v>
      </c>
      <c r="E37" s="2">
        <f t="shared" si="0"/>
        <v>6.73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52.1</v>
      </c>
      <c r="D38" s="2">
        <f t="shared" si="4"/>
        <v>0.1055</v>
      </c>
      <c r="E38" s="2">
        <f t="shared" si="0"/>
        <v>5.5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53.2</v>
      </c>
      <c r="D39" s="2">
        <f t="shared" si="4"/>
        <v>0.1055</v>
      </c>
      <c r="E39" s="2">
        <f t="shared" si="0"/>
        <v>5.61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80.8</v>
      </c>
      <c r="D40" s="2">
        <f t="shared" si="4"/>
        <v>0.1055</v>
      </c>
      <c r="E40" s="2">
        <f t="shared" si="0"/>
        <v>8.52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63</v>
      </c>
      <c r="D41" s="2">
        <f t="shared" si="4"/>
        <v>0.1055</v>
      </c>
      <c r="E41" s="2">
        <f t="shared" si="0"/>
        <v>6.65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51.6</v>
      </c>
      <c r="D42" s="2">
        <f t="shared" si="4"/>
        <v>0.1055</v>
      </c>
      <c r="E42" s="2">
        <f t="shared" si="0"/>
        <v>5.44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52.1</v>
      </c>
      <c r="D43" s="2">
        <f t="shared" si="4"/>
        <v>0.1055</v>
      </c>
      <c r="E43" s="2">
        <f t="shared" si="0"/>
        <v>5.5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78.7</v>
      </c>
      <c r="D44" s="2">
        <f t="shared" si="4"/>
        <v>0.1055</v>
      </c>
      <c r="E44" s="2">
        <f t="shared" si="0"/>
        <v>8.3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63.9</v>
      </c>
      <c r="D45" s="2">
        <f t="shared" si="4"/>
        <v>0.1055</v>
      </c>
      <c r="E45" s="2">
        <f t="shared" si="0"/>
        <v>6.74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54.2</v>
      </c>
      <c r="D46" s="2">
        <f t="shared" si="4"/>
        <v>0.1055</v>
      </c>
      <c r="E46" s="2">
        <f t="shared" si="0"/>
        <v>5.72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53.1</v>
      </c>
      <c r="D47" s="2">
        <f t="shared" si="4"/>
        <v>0.1055</v>
      </c>
      <c r="E47" s="2">
        <f t="shared" si="0"/>
        <v>5.6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78</v>
      </c>
      <c r="D48" s="2">
        <f t="shared" si="4"/>
        <v>0.1055</v>
      </c>
      <c r="E48" s="2">
        <f t="shared" si="0"/>
        <v>8.23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64.3</v>
      </c>
      <c r="D49" s="2">
        <f t="shared" si="4"/>
        <v>0.1055</v>
      </c>
      <c r="E49" s="2">
        <f t="shared" si="0"/>
        <v>6.78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52.6</v>
      </c>
      <c r="D50" s="2">
        <f t="shared" si="4"/>
        <v>0.1055</v>
      </c>
      <c r="E50" s="2">
        <f t="shared" si="0"/>
        <v>5.55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52.1</v>
      </c>
      <c r="D51" s="2">
        <f t="shared" si="4"/>
        <v>0.1055</v>
      </c>
      <c r="E51" s="2">
        <f t="shared" si="0"/>
        <v>5.5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77.6</v>
      </c>
      <c r="D52" s="2">
        <f t="shared" si="4"/>
        <v>0.1055</v>
      </c>
      <c r="E52" s="2">
        <f t="shared" si="0"/>
        <v>8.19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</v>
      </c>
      <c r="D53" s="2">
        <f t="shared" si="4"/>
        <v>0.1055</v>
      </c>
      <c r="E53" s="2">
        <f t="shared" si="0"/>
        <v>5.49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52.9</v>
      </c>
      <c r="D54" s="2">
        <f t="shared" si="4"/>
        <v>0.1055</v>
      </c>
      <c r="E54" s="2">
        <f t="shared" si="0"/>
        <v>5.58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53.4</v>
      </c>
      <c r="D55" s="2">
        <f t="shared" si="4"/>
        <v>0.1055</v>
      </c>
      <c r="E55" s="2">
        <f t="shared" si="0"/>
        <v>5.63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50.5</v>
      </c>
      <c r="D56" s="2">
        <f t="shared" si="4"/>
        <v>0.1055</v>
      </c>
      <c r="E56" s="2">
        <f t="shared" si="0"/>
        <v>5.33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53.6</v>
      </c>
      <c r="D57" s="2">
        <f t="shared" si="4"/>
        <v>0.1055</v>
      </c>
      <c r="E57" s="2">
        <f t="shared" si="0"/>
        <v>5.65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53.1</v>
      </c>
      <c r="D58" s="2">
        <f t="shared" si="4"/>
        <v>0.1055</v>
      </c>
      <c r="E58" s="2">
        <f t="shared" si="0"/>
        <v>5.6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53.5</v>
      </c>
      <c r="D59" s="2">
        <f t="shared" si="4"/>
        <v>0.1055</v>
      </c>
      <c r="E59" s="2">
        <f t="shared" si="0"/>
        <v>5.64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52.7</v>
      </c>
      <c r="D60" s="2">
        <f t="shared" si="4"/>
        <v>0.1055</v>
      </c>
      <c r="E60" s="2">
        <f t="shared" si="0"/>
        <v>5.56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52.6</v>
      </c>
      <c r="D61" s="2">
        <f t="shared" si="4"/>
        <v>0.1055</v>
      </c>
      <c r="E61" s="2">
        <f t="shared" si="0"/>
        <v>5.55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54.1</v>
      </c>
      <c r="D62" s="2">
        <f t="shared" si="4"/>
        <v>0.1055</v>
      </c>
      <c r="E62" s="2">
        <f t="shared" si="0"/>
        <v>5.71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53.7</v>
      </c>
      <c r="D63" s="2">
        <f t="shared" si="4"/>
        <v>0.1055</v>
      </c>
      <c r="E63" s="2">
        <f t="shared" si="0"/>
        <v>5.67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52.9</v>
      </c>
      <c r="D64" s="2">
        <f t="shared" si="4"/>
        <v>0.1055</v>
      </c>
      <c r="E64" s="2">
        <f t="shared" si="0"/>
        <v>5.58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52.3</v>
      </c>
      <c r="D65" s="2">
        <f t="shared" si="4"/>
        <v>0.1055</v>
      </c>
      <c r="E65" s="2">
        <f t="shared" si="0"/>
        <v>5.52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53.7</v>
      </c>
      <c r="D66" s="2">
        <f t="shared" si="4"/>
        <v>0.1055</v>
      </c>
      <c r="E66" s="2">
        <f t="shared" si="0"/>
        <v>5.67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52.5</v>
      </c>
      <c r="D67" s="2">
        <f t="shared" si="4"/>
        <v>0.1055</v>
      </c>
      <c r="E67" s="2">
        <f t="shared" si="0"/>
        <v>5.54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63.5</v>
      </c>
      <c r="D68" s="2">
        <f t="shared" si="4"/>
        <v>0.1055</v>
      </c>
      <c r="E68" s="2">
        <f aca="true" t="shared" si="5" ref="E68:E131">ROUND(C68*D68,2)</f>
        <v>6.7</v>
      </c>
      <c r="F68" s="2"/>
      <c r="G68" s="2"/>
      <c r="H68" s="2">
        <f aca="true" t="shared" si="6" ref="H68:H131">ROUND(C68*G68,2)</f>
        <v>0</v>
      </c>
      <c r="I68" s="2"/>
      <c r="J68" s="2"/>
      <c r="K68" s="2">
        <f aca="true" t="shared" si="7" ref="K68:K131">ROUND(C68*J68,2)</f>
        <v>0</v>
      </c>
      <c r="L68" s="2"/>
      <c r="M68" s="2"/>
      <c r="N68" s="2">
        <f aca="true" t="shared" si="8" ref="N68:N131">ROUND(C68*M68,2)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9" ref="D69:D132">D68</f>
        <v>0.1055</v>
      </c>
      <c r="E69" s="2">
        <f t="shared" si="5"/>
        <v>5.58</v>
      </c>
      <c r="F69" s="2"/>
      <c r="G69" s="2"/>
      <c r="H69" s="2">
        <f t="shared" si="6"/>
        <v>0</v>
      </c>
      <c r="I69" s="2"/>
      <c r="J69" s="2"/>
      <c r="K69" s="2">
        <f t="shared" si="7"/>
        <v>0</v>
      </c>
      <c r="L69" s="2"/>
      <c r="M69" s="2"/>
      <c r="N69" s="2">
        <f t="shared" si="8"/>
        <v>0</v>
      </c>
      <c r="O69" s="2"/>
    </row>
    <row r="70" spans="1:15" ht="15">
      <c r="A70" s="2">
        <v>68</v>
      </c>
      <c r="B70" s="2"/>
      <c r="C70" s="2">
        <v>52</v>
      </c>
      <c r="D70" s="2">
        <f t="shared" si="9"/>
        <v>0.1055</v>
      </c>
      <c r="E70" s="2">
        <f t="shared" si="5"/>
        <v>5.49</v>
      </c>
      <c r="F70" s="2"/>
      <c r="G70" s="2"/>
      <c r="H70" s="2">
        <f t="shared" si="6"/>
        <v>0</v>
      </c>
      <c r="I70" s="2"/>
      <c r="J70" s="2"/>
      <c r="K70" s="2">
        <f t="shared" si="7"/>
        <v>0</v>
      </c>
      <c r="L70" s="2"/>
      <c r="M70" s="2"/>
      <c r="N70" s="2">
        <f t="shared" si="8"/>
        <v>0</v>
      </c>
      <c r="O70" s="2"/>
    </row>
    <row r="71" spans="1:15" ht="15">
      <c r="A71" s="2">
        <v>69</v>
      </c>
      <c r="B71" s="2"/>
      <c r="C71" s="2">
        <v>62.5</v>
      </c>
      <c r="D71" s="2">
        <f t="shared" si="9"/>
        <v>0.1055</v>
      </c>
      <c r="E71" s="2">
        <f t="shared" si="5"/>
        <v>6.59</v>
      </c>
      <c r="F71" s="2"/>
      <c r="G71" s="2"/>
      <c r="H71" s="2">
        <f t="shared" si="6"/>
        <v>0</v>
      </c>
      <c r="I71" s="2"/>
      <c r="J71" s="2"/>
      <c r="K71" s="2">
        <f t="shared" si="7"/>
        <v>0</v>
      </c>
      <c r="L71" s="2"/>
      <c r="M71" s="2"/>
      <c r="N71" s="2">
        <f t="shared" si="8"/>
        <v>0</v>
      </c>
      <c r="O71" s="2"/>
    </row>
    <row r="72" spans="1:15" ht="15">
      <c r="A72" s="2">
        <v>70</v>
      </c>
      <c r="B72" s="2"/>
      <c r="C72" s="2">
        <v>53.2</v>
      </c>
      <c r="D72" s="2">
        <f t="shared" si="9"/>
        <v>0.1055</v>
      </c>
      <c r="E72" s="2">
        <f t="shared" si="5"/>
        <v>5.61</v>
      </c>
      <c r="F72" s="2"/>
      <c r="G72" s="2"/>
      <c r="H72" s="2">
        <f t="shared" si="6"/>
        <v>0</v>
      </c>
      <c r="I72" s="2"/>
      <c r="J72" s="2"/>
      <c r="K72" s="2">
        <f t="shared" si="7"/>
        <v>0</v>
      </c>
      <c r="L72" s="2"/>
      <c r="M72" s="2"/>
      <c r="N72" s="2">
        <f t="shared" si="8"/>
        <v>0</v>
      </c>
      <c r="O72" s="2"/>
    </row>
    <row r="73" spans="1:15" ht="15">
      <c r="A73" s="3">
        <v>71</v>
      </c>
      <c r="B73" s="2"/>
      <c r="C73" s="2">
        <v>51.8</v>
      </c>
      <c r="D73" s="2">
        <f t="shared" si="9"/>
        <v>0.1055</v>
      </c>
      <c r="E73" s="2">
        <f t="shared" si="5"/>
        <v>5.46</v>
      </c>
      <c r="F73" s="2"/>
      <c r="G73" s="2"/>
      <c r="H73" s="2">
        <f t="shared" si="6"/>
        <v>0</v>
      </c>
      <c r="I73" s="2"/>
      <c r="J73" s="2"/>
      <c r="K73" s="2">
        <f t="shared" si="7"/>
        <v>0</v>
      </c>
      <c r="L73" s="2"/>
      <c r="M73" s="2"/>
      <c r="N73" s="2">
        <f t="shared" si="8"/>
        <v>0</v>
      </c>
      <c r="O73" s="2"/>
    </row>
    <row r="74" spans="1:15" ht="15">
      <c r="A74" s="3">
        <v>72</v>
      </c>
      <c r="B74" s="2"/>
      <c r="C74" s="2">
        <v>64.7</v>
      </c>
      <c r="D74" s="2">
        <f t="shared" si="9"/>
        <v>0.1055</v>
      </c>
      <c r="E74" s="2">
        <f t="shared" si="5"/>
        <v>6.83</v>
      </c>
      <c r="F74" s="2"/>
      <c r="G74" s="2"/>
      <c r="H74" s="2">
        <f t="shared" si="6"/>
        <v>0</v>
      </c>
      <c r="I74" s="2"/>
      <c r="J74" s="2"/>
      <c r="K74" s="2">
        <f t="shared" si="7"/>
        <v>0</v>
      </c>
      <c r="L74" s="2"/>
      <c r="M74" s="2"/>
      <c r="N74" s="2">
        <f t="shared" si="8"/>
        <v>0</v>
      </c>
      <c r="O74" s="2"/>
    </row>
    <row r="75" spans="1:15" ht="15">
      <c r="A75" s="3">
        <v>73</v>
      </c>
      <c r="B75" s="2"/>
      <c r="C75" s="2">
        <v>52.9</v>
      </c>
      <c r="D75" s="2">
        <f t="shared" si="9"/>
        <v>0.1055</v>
      </c>
      <c r="E75" s="2">
        <f t="shared" si="5"/>
        <v>5.58</v>
      </c>
      <c r="F75" s="2"/>
      <c r="G75" s="2"/>
      <c r="H75" s="2">
        <f t="shared" si="6"/>
        <v>0</v>
      </c>
      <c r="I75" s="2"/>
      <c r="J75" s="2"/>
      <c r="K75" s="2">
        <f t="shared" si="7"/>
        <v>0</v>
      </c>
      <c r="L75" s="2"/>
      <c r="M75" s="2"/>
      <c r="N75" s="2">
        <f t="shared" si="8"/>
        <v>0</v>
      </c>
      <c r="O75" s="2"/>
    </row>
    <row r="76" spans="1:15" ht="15">
      <c r="A76" s="3">
        <v>74</v>
      </c>
      <c r="B76" s="2"/>
      <c r="C76" s="2">
        <v>52</v>
      </c>
      <c r="D76" s="2">
        <f t="shared" si="9"/>
        <v>0.1055</v>
      </c>
      <c r="E76" s="2">
        <f t="shared" si="5"/>
        <v>5.49</v>
      </c>
      <c r="F76" s="2"/>
      <c r="G76" s="2"/>
      <c r="H76" s="2">
        <f t="shared" si="6"/>
        <v>0</v>
      </c>
      <c r="I76" s="2"/>
      <c r="J76" s="2"/>
      <c r="K76" s="2">
        <f t="shared" si="7"/>
        <v>0</v>
      </c>
      <c r="L76" s="2"/>
      <c r="M76" s="2"/>
      <c r="N76" s="2">
        <f t="shared" si="8"/>
        <v>0</v>
      </c>
      <c r="O76" s="2"/>
    </row>
    <row r="77" spans="1:15" ht="15">
      <c r="A77" s="3">
        <v>75</v>
      </c>
      <c r="B77" s="2"/>
      <c r="C77" s="2">
        <v>66.1</v>
      </c>
      <c r="D77" s="2">
        <f t="shared" si="9"/>
        <v>0.1055</v>
      </c>
      <c r="E77" s="2">
        <f t="shared" si="5"/>
        <v>6.97</v>
      </c>
      <c r="F77" s="2"/>
      <c r="G77" s="2"/>
      <c r="H77" s="2">
        <f t="shared" si="6"/>
        <v>0</v>
      </c>
      <c r="I77" s="2"/>
      <c r="J77" s="2"/>
      <c r="K77" s="2">
        <f t="shared" si="7"/>
        <v>0</v>
      </c>
      <c r="L77" s="2"/>
      <c r="M77" s="2"/>
      <c r="N77" s="2">
        <f t="shared" si="8"/>
        <v>0</v>
      </c>
      <c r="O77" s="2"/>
    </row>
    <row r="78" spans="1:15" ht="15">
      <c r="A78" s="3">
        <v>76</v>
      </c>
      <c r="B78" s="2"/>
      <c r="C78" s="2">
        <v>54.8</v>
      </c>
      <c r="D78" s="2">
        <f t="shared" si="9"/>
        <v>0.1055</v>
      </c>
      <c r="E78" s="2">
        <f t="shared" si="5"/>
        <v>5.78</v>
      </c>
      <c r="F78" s="2"/>
      <c r="G78" s="2"/>
      <c r="H78" s="2">
        <f t="shared" si="6"/>
        <v>0</v>
      </c>
      <c r="I78" s="2"/>
      <c r="J78" s="2"/>
      <c r="K78" s="2">
        <f t="shared" si="7"/>
        <v>0</v>
      </c>
      <c r="L78" s="2"/>
      <c r="M78" s="2"/>
      <c r="N78" s="2">
        <f t="shared" si="8"/>
        <v>0</v>
      </c>
      <c r="O78" s="2"/>
    </row>
    <row r="79" spans="1:15" ht="15">
      <c r="A79" s="3">
        <v>77</v>
      </c>
      <c r="B79" s="2"/>
      <c r="C79" s="2">
        <v>52.6</v>
      </c>
      <c r="D79" s="2">
        <f t="shared" si="9"/>
        <v>0.1055</v>
      </c>
      <c r="E79" s="2">
        <f t="shared" si="5"/>
        <v>5.55</v>
      </c>
      <c r="F79" s="2"/>
      <c r="G79" s="2"/>
      <c r="H79" s="2">
        <f t="shared" si="6"/>
        <v>0</v>
      </c>
      <c r="I79" s="2"/>
      <c r="J79" s="2"/>
      <c r="K79" s="2">
        <f t="shared" si="7"/>
        <v>0</v>
      </c>
      <c r="L79" s="2"/>
      <c r="M79" s="2"/>
      <c r="N79" s="2">
        <f t="shared" si="8"/>
        <v>0</v>
      </c>
      <c r="O79" s="2"/>
    </row>
    <row r="80" spans="1:15" ht="15">
      <c r="A80" s="3">
        <v>78</v>
      </c>
      <c r="B80" s="2"/>
      <c r="C80" s="2">
        <v>64.5</v>
      </c>
      <c r="D80" s="2">
        <f t="shared" si="9"/>
        <v>0.1055</v>
      </c>
      <c r="E80" s="2">
        <f t="shared" si="5"/>
        <v>6.8</v>
      </c>
      <c r="F80" s="2"/>
      <c r="G80" s="2"/>
      <c r="H80" s="2">
        <f t="shared" si="6"/>
        <v>0</v>
      </c>
      <c r="I80" s="2"/>
      <c r="J80" s="2"/>
      <c r="K80" s="2">
        <f t="shared" si="7"/>
        <v>0</v>
      </c>
      <c r="L80" s="2"/>
      <c r="M80" s="2"/>
      <c r="N80" s="2">
        <f t="shared" si="8"/>
        <v>0</v>
      </c>
      <c r="O80" s="2"/>
    </row>
    <row r="81" spans="1:15" ht="15">
      <c r="A81" s="3">
        <v>79</v>
      </c>
      <c r="B81" s="2"/>
      <c r="C81" s="2">
        <v>53.4</v>
      </c>
      <c r="D81" s="2">
        <f t="shared" si="9"/>
        <v>0.1055</v>
      </c>
      <c r="E81" s="2">
        <f t="shared" si="5"/>
        <v>5.63</v>
      </c>
      <c r="F81" s="2"/>
      <c r="G81" s="2"/>
      <c r="H81" s="2">
        <f t="shared" si="6"/>
        <v>0</v>
      </c>
      <c r="I81" s="2"/>
      <c r="J81" s="2"/>
      <c r="K81" s="2">
        <f t="shared" si="7"/>
        <v>0</v>
      </c>
      <c r="L81" s="2"/>
      <c r="M81" s="2"/>
      <c r="N81" s="2">
        <f t="shared" si="8"/>
        <v>0</v>
      </c>
      <c r="O81" s="2"/>
    </row>
    <row r="82" spans="1:15" ht="15">
      <c r="A82" s="3">
        <v>80</v>
      </c>
      <c r="B82" s="2"/>
      <c r="C82" s="2">
        <v>52.8</v>
      </c>
      <c r="D82" s="2">
        <f t="shared" si="9"/>
        <v>0.1055</v>
      </c>
      <c r="E82" s="2">
        <f t="shared" si="5"/>
        <v>5.57</v>
      </c>
      <c r="F82" s="2"/>
      <c r="G82" s="2"/>
      <c r="H82" s="2">
        <f t="shared" si="6"/>
        <v>0</v>
      </c>
      <c r="I82" s="2"/>
      <c r="J82" s="2"/>
      <c r="K82" s="2">
        <f t="shared" si="7"/>
        <v>0</v>
      </c>
      <c r="L82" s="2"/>
      <c r="M82" s="2"/>
      <c r="N82" s="2">
        <f t="shared" si="8"/>
        <v>0</v>
      </c>
      <c r="O82" s="2"/>
    </row>
    <row r="83" spans="1:15" ht="15">
      <c r="A83" s="3">
        <v>81</v>
      </c>
      <c r="B83" s="2"/>
      <c r="C83" s="2">
        <v>51.7</v>
      </c>
      <c r="D83" s="2">
        <f t="shared" si="9"/>
        <v>0.1055</v>
      </c>
      <c r="E83" s="2">
        <f t="shared" si="5"/>
        <v>5.45</v>
      </c>
      <c r="F83" s="2"/>
      <c r="G83" s="2"/>
      <c r="H83" s="2">
        <f t="shared" si="6"/>
        <v>0</v>
      </c>
      <c r="I83" s="2"/>
      <c r="J83" s="2"/>
      <c r="K83" s="2">
        <f t="shared" si="7"/>
        <v>0</v>
      </c>
      <c r="L83" s="2"/>
      <c r="M83" s="2"/>
      <c r="N83" s="2">
        <f t="shared" si="8"/>
        <v>0</v>
      </c>
      <c r="O83" s="2"/>
    </row>
    <row r="84" spans="1:15" ht="15">
      <c r="A84" s="3">
        <v>82</v>
      </c>
      <c r="B84" s="2"/>
      <c r="C84" s="2">
        <v>52.5</v>
      </c>
      <c r="D84" s="2">
        <f t="shared" si="9"/>
        <v>0.1055</v>
      </c>
      <c r="E84" s="2">
        <f t="shared" si="5"/>
        <v>5.54</v>
      </c>
      <c r="F84" s="2"/>
      <c r="G84" s="2"/>
      <c r="H84" s="2">
        <f t="shared" si="6"/>
        <v>0</v>
      </c>
      <c r="I84" s="2"/>
      <c r="J84" s="2"/>
      <c r="K84" s="2">
        <f t="shared" si="7"/>
        <v>0</v>
      </c>
      <c r="L84" s="2"/>
      <c r="M84" s="2"/>
      <c r="N84" s="2">
        <f t="shared" si="8"/>
        <v>0</v>
      </c>
      <c r="O84" s="2"/>
    </row>
    <row r="85" spans="1:15" ht="15">
      <c r="A85" s="3">
        <v>83</v>
      </c>
      <c r="B85" s="2"/>
      <c r="C85" s="2">
        <v>52.7</v>
      </c>
      <c r="D85" s="2">
        <f t="shared" si="9"/>
        <v>0.1055</v>
      </c>
      <c r="E85" s="2">
        <f t="shared" si="5"/>
        <v>5.56</v>
      </c>
      <c r="F85" s="2"/>
      <c r="G85" s="2"/>
      <c r="H85" s="2">
        <f t="shared" si="6"/>
        <v>0</v>
      </c>
      <c r="I85" s="2"/>
      <c r="J85" s="2"/>
      <c r="K85" s="2">
        <f t="shared" si="7"/>
        <v>0</v>
      </c>
      <c r="L85" s="2"/>
      <c r="M85" s="2"/>
      <c r="N85" s="2">
        <f t="shared" si="8"/>
        <v>0</v>
      </c>
      <c r="O85" s="2"/>
    </row>
    <row r="86" spans="1:15" ht="15">
      <c r="A86" s="3">
        <v>84</v>
      </c>
      <c r="B86" s="2"/>
      <c r="C86" s="2">
        <v>53.1</v>
      </c>
      <c r="D86" s="2">
        <f t="shared" si="9"/>
        <v>0.1055</v>
      </c>
      <c r="E86" s="2">
        <f t="shared" si="5"/>
        <v>5.6</v>
      </c>
      <c r="F86" s="2"/>
      <c r="G86" s="2"/>
      <c r="H86" s="2">
        <f t="shared" si="6"/>
        <v>0</v>
      </c>
      <c r="I86" s="2"/>
      <c r="J86" s="2"/>
      <c r="K86" s="2">
        <f t="shared" si="7"/>
        <v>0</v>
      </c>
      <c r="L86" s="2"/>
      <c r="M86" s="2"/>
      <c r="N86" s="2">
        <f t="shared" si="8"/>
        <v>0</v>
      </c>
      <c r="O86" s="2"/>
    </row>
    <row r="87" spans="1:15" ht="15">
      <c r="A87" s="3">
        <v>85</v>
      </c>
      <c r="B87" s="2"/>
      <c r="C87" s="2">
        <v>53.1</v>
      </c>
      <c r="D87" s="2">
        <f t="shared" si="9"/>
        <v>0.1055</v>
      </c>
      <c r="E87" s="2">
        <f t="shared" si="5"/>
        <v>5.6</v>
      </c>
      <c r="F87" s="2"/>
      <c r="G87" s="2"/>
      <c r="H87" s="2">
        <f t="shared" si="6"/>
        <v>0</v>
      </c>
      <c r="I87" s="2"/>
      <c r="J87" s="2"/>
      <c r="K87" s="2">
        <f t="shared" si="7"/>
        <v>0</v>
      </c>
      <c r="L87" s="2"/>
      <c r="M87" s="2"/>
      <c r="N87" s="2">
        <f t="shared" si="8"/>
        <v>0</v>
      </c>
      <c r="O87" s="2"/>
    </row>
    <row r="88" spans="1:15" ht="15">
      <c r="A88" s="3">
        <v>86</v>
      </c>
      <c r="B88" s="2"/>
      <c r="C88" s="2">
        <v>53.2</v>
      </c>
      <c r="D88" s="2">
        <f t="shared" si="9"/>
        <v>0.1055</v>
      </c>
      <c r="E88" s="2">
        <f t="shared" si="5"/>
        <v>5.61</v>
      </c>
      <c r="F88" s="2"/>
      <c r="G88" s="2"/>
      <c r="H88" s="2">
        <f t="shared" si="6"/>
        <v>0</v>
      </c>
      <c r="I88" s="2"/>
      <c r="J88" s="2"/>
      <c r="K88" s="2">
        <f t="shared" si="7"/>
        <v>0</v>
      </c>
      <c r="L88" s="2"/>
      <c r="M88" s="2"/>
      <c r="N88" s="2">
        <f t="shared" si="8"/>
        <v>0</v>
      </c>
      <c r="O88" s="2"/>
    </row>
    <row r="89" spans="1:15" ht="15">
      <c r="A89" s="3">
        <v>87</v>
      </c>
      <c r="B89" s="2"/>
      <c r="C89" s="2">
        <v>52.5</v>
      </c>
      <c r="D89" s="2">
        <f t="shared" si="9"/>
        <v>0.1055</v>
      </c>
      <c r="E89" s="2">
        <f t="shared" si="5"/>
        <v>5.54</v>
      </c>
      <c r="F89" s="2"/>
      <c r="G89" s="2"/>
      <c r="H89" s="2">
        <f t="shared" si="6"/>
        <v>0</v>
      </c>
      <c r="I89" s="2"/>
      <c r="J89" s="2"/>
      <c r="K89" s="2">
        <f t="shared" si="7"/>
        <v>0</v>
      </c>
      <c r="L89" s="2"/>
      <c r="M89" s="2"/>
      <c r="N89" s="2">
        <f t="shared" si="8"/>
        <v>0</v>
      </c>
      <c r="O89" s="2"/>
    </row>
    <row r="90" spans="1:15" ht="15">
      <c r="A90" s="3">
        <v>88</v>
      </c>
      <c r="B90" s="2"/>
      <c r="C90" s="2">
        <v>53</v>
      </c>
      <c r="D90" s="2">
        <f t="shared" si="9"/>
        <v>0.1055</v>
      </c>
      <c r="E90" s="2">
        <f t="shared" si="5"/>
        <v>5.59</v>
      </c>
      <c r="F90" s="2"/>
      <c r="G90" s="2"/>
      <c r="H90" s="2">
        <f t="shared" si="6"/>
        <v>0</v>
      </c>
      <c r="I90" s="2"/>
      <c r="J90" s="2"/>
      <c r="K90" s="2">
        <f t="shared" si="7"/>
        <v>0</v>
      </c>
      <c r="L90" s="2"/>
      <c r="M90" s="2"/>
      <c r="N90" s="2">
        <f t="shared" si="8"/>
        <v>0</v>
      </c>
      <c r="O90" s="2"/>
    </row>
    <row r="91" spans="1:15" ht="15">
      <c r="A91" s="3">
        <v>89</v>
      </c>
      <c r="B91" s="2"/>
      <c r="C91" s="2">
        <v>52.5</v>
      </c>
      <c r="D91" s="2">
        <f t="shared" si="9"/>
        <v>0.1055</v>
      </c>
      <c r="E91" s="2">
        <f t="shared" si="5"/>
        <v>5.54</v>
      </c>
      <c r="F91" s="2"/>
      <c r="G91" s="2"/>
      <c r="H91" s="2">
        <f t="shared" si="6"/>
        <v>0</v>
      </c>
      <c r="I91" s="2"/>
      <c r="J91" s="2"/>
      <c r="K91" s="2">
        <f t="shared" si="7"/>
        <v>0</v>
      </c>
      <c r="L91" s="2"/>
      <c r="M91" s="2"/>
      <c r="N91" s="2">
        <f t="shared" si="8"/>
        <v>0</v>
      </c>
      <c r="O91" s="2"/>
    </row>
    <row r="92" spans="1:15" ht="15">
      <c r="A92" s="3">
        <v>90</v>
      </c>
      <c r="B92" s="2"/>
      <c r="C92" s="2">
        <v>53</v>
      </c>
      <c r="D92" s="2">
        <f t="shared" si="9"/>
        <v>0.1055</v>
      </c>
      <c r="E92" s="2">
        <f t="shared" si="5"/>
        <v>5.59</v>
      </c>
      <c r="F92" s="2"/>
      <c r="G92" s="2"/>
      <c r="H92" s="2">
        <f t="shared" si="6"/>
        <v>0</v>
      </c>
      <c r="I92" s="2"/>
      <c r="J92" s="2"/>
      <c r="K92" s="2">
        <f t="shared" si="7"/>
        <v>0</v>
      </c>
      <c r="L92" s="2"/>
      <c r="M92" s="2"/>
      <c r="N92" s="2">
        <f t="shared" si="8"/>
        <v>0</v>
      </c>
      <c r="O92" s="2"/>
    </row>
    <row r="93" spans="1:15" ht="15">
      <c r="A93" s="3">
        <v>91</v>
      </c>
      <c r="B93" s="2"/>
      <c r="C93" s="2">
        <v>52.5</v>
      </c>
      <c r="D93" s="2">
        <f t="shared" si="9"/>
        <v>0.1055</v>
      </c>
      <c r="E93" s="2">
        <f t="shared" si="5"/>
        <v>5.54</v>
      </c>
      <c r="F93" s="2"/>
      <c r="G93" s="2"/>
      <c r="H93" s="2">
        <f t="shared" si="6"/>
        <v>0</v>
      </c>
      <c r="I93" s="2"/>
      <c r="J93" s="2"/>
      <c r="K93" s="2">
        <f t="shared" si="7"/>
        <v>0</v>
      </c>
      <c r="L93" s="2"/>
      <c r="M93" s="2"/>
      <c r="N93" s="2">
        <f t="shared" si="8"/>
        <v>0</v>
      </c>
      <c r="O93" s="2"/>
    </row>
    <row r="94" spans="1:15" ht="15">
      <c r="A94" s="3">
        <v>92</v>
      </c>
      <c r="B94" s="2"/>
      <c r="C94" s="2">
        <v>51.4</v>
      </c>
      <c r="D94" s="2">
        <f t="shared" si="9"/>
        <v>0.1055</v>
      </c>
      <c r="E94" s="2">
        <f t="shared" si="5"/>
        <v>5.42</v>
      </c>
      <c r="F94" s="2"/>
      <c r="G94" s="2"/>
      <c r="H94" s="2">
        <f t="shared" si="6"/>
        <v>0</v>
      </c>
      <c r="I94" s="2"/>
      <c r="J94" s="2"/>
      <c r="K94" s="2">
        <f t="shared" si="7"/>
        <v>0</v>
      </c>
      <c r="L94" s="2"/>
      <c r="M94" s="2"/>
      <c r="N94" s="2">
        <f t="shared" si="8"/>
        <v>0</v>
      </c>
      <c r="O94" s="2"/>
    </row>
    <row r="95" spans="1:15" ht="15">
      <c r="A95" s="3">
        <v>93</v>
      </c>
      <c r="B95" s="2"/>
      <c r="C95" s="2">
        <v>52.4</v>
      </c>
      <c r="D95" s="2">
        <f t="shared" si="9"/>
        <v>0.1055</v>
      </c>
      <c r="E95" s="2">
        <f t="shared" si="5"/>
        <v>5.53</v>
      </c>
      <c r="F95" s="2"/>
      <c r="G95" s="2"/>
      <c r="H95" s="2">
        <f t="shared" si="6"/>
        <v>0</v>
      </c>
      <c r="I95" s="2"/>
      <c r="J95" s="2"/>
      <c r="K95" s="2">
        <f t="shared" si="7"/>
        <v>0</v>
      </c>
      <c r="L95" s="2"/>
      <c r="M95" s="2"/>
      <c r="N95" s="2">
        <f t="shared" si="8"/>
        <v>0</v>
      </c>
      <c r="O95" s="2"/>
    </row>
    <row r="96" spans="1:15" ht="15">
      <c r="A96" s="3">
        <v>94</v>
      </c>
      <c r="B96" s="2"/>
      <c r="C96" s="2">
        <v>54.2</v>
      </c>
      <c r="D96" s="2">
        <f t="shared" si="9"/>
        <v>0.1055</v>
      </c>
      <c r="E96" s="2">
        <f t="shared" si="5"/>
        <v>5.72</v>
      </c>
      <c r="F96" s="2"/>
      <c r="G96" s="2"/>
      <c r="H96" s="2">
        <f t="shared" si="6"/>
        <v>0</v>
      </c>
      <c r="I96" s="2"/>
      <c r="J96" s="2"/>
      <c r="K96" s="2">
        <f t="shared" si="7"/>
        <v>0</v>
      </c>
      <c r="L96" s="2"/>
      <c r="M96" s="2"/>
      <c r="N96" s="2">
        <f t="shared" si="8"/>
        <v>0</v>
      </c>
      <c r="O96" s="2"/>
    </row>
    <row r="97" spans="1:15" ht="15">
      <c r="A97" s="3">
        <v>95</v>
      </c>
      <c r="B97" s="2"/>
      <c r="C97" s="2">
        <v>52.3</v>
      </c>
      <c r="D97" s="2">
        <f t="shared" si="9"/>
        <v>0.1055</v>
      </c>
      <c r="E97" s="2">
        <f t="shared" si="5"/>
        <v>5.52</v>
      </c>
      <c r="F97" s="2"/>
      <c r="G97" s="2"/>
      <c r="H97" s="2">
        <f t="shared" si="6"/>
        <v>0</v>
      </c>
      <c r="I97" s="2"/>
      <c r="J97" s="2"/>
      <c r="K97" s="2">
        <f t="shared" si="7"/>
        <v>0</v>
      </c>
      <c r="L97" s="2"/>
      <c r="M97" s="2"/>
      <c r="N97" s="2">
        <f t="shared" si="8"/>
        <v>0</v>
      </c>
      <c r="O97" s="2"/>
    </row>
    <row r="98" spans="1:15" ht="15">
      <c r="A98" s="3">
        <v>96</v>
      </c>
      <c r="B98" s="2"/>
      <c r="C98" s="2">
        <v>65.9</v>
      </c>
      <c r="D98" s="2">
        <f t="shared" si="9"/>
        <v>0.1055</v>
      </c>
      <c r="E98" s="2">
        <f t="shared" si="5"/>
        <v>6.95</v>
      </c>
      <c r="F98" s="2"/>
      <c r="G98" s="2"/>
      <c r="H98" s="2">
        <f t="shared" si="6"/>
        <v>0</v>
      </c>
      <c r="I98" s="2"/>
      <c r="J98" s="2"/>
      <c r="K98" s="2">
        <f t="shared" si="7"/>
        <v>0</v>
      </c>
      <c r="L98" s="2"/>
      <c r="M98" s="2"/>
      <c r="N98" s="2">
        <f t="shared" si="8"/>
        <v>0</v>
      </c>
      <c r="O98" s="2"/>
    </row>
    <row r="99" spans="1:15" ht="15">
      <c r="A99" s="3">
        <v>97</v>
      </c>
      <c r="B99" s="2"/>
      <c r="C99" s="2">
        <v>53.2</v>
      </c>
      <c r="D99" s="2">
        <f t="shared" si="9"/>
        <v>0.1055</v>
      </c>
      <c r="E99" s="2">
        <f t="shared" si="5"/>
        <v>5.61</v>
      </c>
      <c r="F99" s="2"/>
      <c r="G99" s="2"/>
      <c r="H99" s="2">
        <f t="shared" si="6"/>
        <v>0</v>
      </c>
      <c r="I99" s="2"/>
      <c r="J99" s="2"/>
      <c r="K99" s="2">
        <f t="shared" si="7"/>
        <v>0</v>
      </c>
      <c r="L99" s="2"/>
      <c r="M99" s="2"/>
      <c r="N99" s="2">
        <f t="shared" si="8"/>
        <v>0</v>
      </c>
      <c r="O99" s="2"/>
    </row>
    <row r="100" spans="1:15" ht="15">
      <c r="A100" s="3">
        <v>98</v>
      </c>
      <c r="B100" s="2"/>
      <c r="C100" s="2">
        <v>52.5</v>
      </c>
      <c r="D100" s="2">
        <f t="shared" si="9"/>
        <v>0.1055</v>
      </c>
      <c r="E100" s="2">
        <f t="shared" si="5"/>
        <v>5.54</v>
      </c>
      <c r="F100" s="2"/>
      <c r="G100" s="2"/>
      <c r="H100" s="2">
        <f t="shared" si="6"/>
        <v>0</v>
      </c>
      <c r="I100" s="2"/>
      <c r="J100" s="2"/>
      <c r="K100" s="2">
        <f t="shared" si="7"/>
        <v>0</v>
      </c>
      <c r="L100" s="2"/>
      <c r="M100" s="2"/>
      <c r="N100" s="2">
        <f t="shared" si="8"/>
        <v>0</v>
      </c>
      <c r="O100" s="2"/>
    </row>
    <row r="101" spans="1:15" ht="15">
      <c r="A101" s="3">
        <v>99</v>
      </c>
      <c r="B101" s="2"/>
      <c r="C101" s="2">
        <v>64.7</v>
      </c>
      <c r="D101" s="2">
        <f t="shared" si="9"/>
        <v>0.1055</v>
      </c>
      <c r="E101" s="2">
        <f t="shared" si="5"/>
        <v>6.83</v>
      </c>
      <c r="F101" s="2"/>
      <c r="G101" s="2"/>
      <c r="H101" s="2">
        <f t="shared" si="6"/>
        <v>0</v>
      </c>
      <c r="I101" s="2"/>
      <c r="J101" s="2"/>
      <c r="K101" s="2">
        <f t="shared" si="7"/>
        <v>0</v>
      </c>
      <c r="L101" s="2"/>
      <c r="M101" s="2"/>
      <c r="N101" s="2">
        <f t="shared" si="8"/>
        <v>0</v>
      </c>
      <c r="O101" s="2"/>
    </row>
    <row r="102" spans="1:15" ht="15">
      <c r="A102" s="3">
        <v>100</v>
      </c>
      <c r="B102" s="2"/>
      <c r="C102" s="2">
        <v>55.1</v>
      </c>
      <c r="D102" s="2">
        <f t="shared" si="9"/>
        <v>0.1055</v>
      </c>
      <c r="E102" s="2">
        <f t="shared" si="5"/>
        <v>5.81</v>
      </c>
      <c r="F102" s="2"/>
      <c r="G102" s="2"/>
      <c r="H102" s="2">
        <f t="shared" si="6"/>
        <v>0</v>
      </c>
      <c r="I102" s="2"/>
      <c r="J102" s="2"/>
      <c r="K102" s="2">
        <f t="shared" si="7"/>
        <v>0</v>
      </c>
      <c r="L102" s="2"/>
      <c r="M102" s="2"/>
      <c r="N102" s="2">
        <f t="shared" si="8"/>
        <v>0</v>
      </c>
      <c r="O102" s="2"/>
    </row>
    <row r="103" spans="1:15" ht="15">
      <c r="A103" s="3">
        <v>101</v>
      </c>
      <c r="B103" s="2"/>
      <c r="C103" s="2">
        <v>54</v>
      </c>
      <c r="D103" s="2">
        <f t="shared" si="9"/>
        <v>0.1055</v>
      </c>
      <c r="E103" s="2">
        <f t="shared" si="5"/>
        <v>5.7</v>
      </c>
      <c r="F103" s="2"/>
      <c r="G103" s="2"/>
      <c r="H103" s="2">
        <f t="shared" si="6"/>
        <v>0</v>
      </c>
      <c r="I103" s="2"/>
      <c r="J103" s="2"/>
      <c r="K103" s="2">
        <f t="shared" si="7"/>
        <v>0</v>
      </c>
      <c r="L103" s="2"/>
      <c r="M103" s="2"/>
      <c r="N103" s="2">
        <f t="shared" si="8"/>
        <v>0</v>
      </c>
      <c r="O103" s="2"/>
    </row>
    <row r="104" spans="1:15" ht="15">
      <c r="A104" s="3">
        <v>102</v>
      </c>
      <c r="B104" s="2"/>
      <c r="C104" s="2">
        <v>65.4</v>
      </c>
      <c r="D104" s="2">
        <f t="shared" si="9"/>
        <v>0.1055</v>
      </c>
      <c r="E104" s="2">
        <f t="shared" si="5"/>
        <v>6.9</v>
      </c>
      <c r="F104" s="2"/>
      <c r="G104" s="2"/>
      <c r="H104" s="2">
        <f t="shared" si="6"/>
        <v>0</v>
      </c>
      <c r="I104" s="2"/>
      <c r="J104" s="2"/>
      <c r="K104" s="2">
        <f t="shared" si="7"/>
        <v>0</v>
      </c>
      <c r="L104" s="2"/>
      <c r="M104" s="2"/>
      <c r="N104" s="2">
        <f t="shared" si="8"/>
        <v>0</v>
      </c>
      <c r="O104" s="2"/>
    </row>
    <row r="105" spans="1:15" ht="15">
      <c r="A105" s="3">
        <v>103</v>
      </c>
      <c r="B105" s="2"/>
      <c r="C105" s="2">
        <v>54</v>
      </c>
      <c r="D105" s="2">
        <f t="shared" si="9"/>
        <v>0.1055</v>
      </c>
      <c r="E105" s="2">
        <f t="shared" si="5"/>
        <v>5.7</v>
      </c>
      <c r="F105" s="2"/>
      <c r="G105" s="2"/>
      <c r="H105" s="2">
        <f t="shared" si="6"/>
        <v>0</v>
      </c>
      <c r="I105" s="2"/>
      <c r="J105" s="2"/>
      <c r="K105" s="2">
        <f t="shared" si="7"/>
        <v>0</v>
      </c>
      <c r="L105" s="2"/>
      <c r="M105" s="2"/>
      <c r="N105" s="2">
        <f t="shared" si="8"/>
        <v>0</v>
      </c>
      <c r="O105" s="2"/>
    </row>
    <row r="106" spans="1:15" ht="15">
      <c r="A106" s="3">
        <v>104</v>
      </c>
      <c r="B106" s="2"/>
      <c r="C106" s="2">
        <v>52.6</v>
      </c>
      <c r="D106" s="2">
        <f t="shared" si="9"/>
        <v>0.1055</v>
      </c>
      <c r="E106" s="2">
        <f t="shared" si="5"/>
        <v>5.55</v>
      </c>
      <c r="F106" s="2"/>
      <c r="G106" s="2"/>
      <c r="H106" s="2">
        <f t="shared" si="6"/>
        <v>0</v>
      </c>
      <c r="I106" s="2"/>
      <c r="J106" s="2"/>
      <c r="K106" s="2">
        <f t="shared" si="7"/>
        <v>0</v>
      </c>
      <c r="L106" s="2"/>
      <c r="M106" s="2"/>
      <c r="N106" s="2">
        <f t="shared" si="8"/>
        <v>0</v>
      </c>
      <c r="O106" s="2"/>
    </row>
    <row r="107" spans="1:15" ht="15">
      <c r="A107" s="3">
        <v>105</v>
      </c>
      <c r="B107" s="2"/>
      <c r="C107" s="2">
        <v>64.9</v>
      </c>
      <c r="D107" s="2">
        <f t="shared" si="9"/>
        <v>0.1055</v>
      </c>
      <c r="E107" s="2">
        <f t="shared" si="5"/>
        <v>6.85</v>
      </c>
      <c r="F107" s="2"/>
      <c r="G107" s="2"/>
      <c r="H107" s="2">
        <f t="shared" si="6"/>
        <v>0</v>
      </c>
      <c r="I107" s="2"/>
      <c r="J107" s="2"/>
      <c r="K107" s="2">
        <f t="shared" si="7"/>
        <v>0</v>
      </c>
      <c r="L107" s="2"/>
      <c r="M107" s="2"/>
      <c r="N107" s="2">
        <f t="shared" si="8"/>
        <v>0</v>
      </c>
      <c r="O107" s="2"/>
    </row>
    <row r="108" spans="1:15" ht="15">
      <c r="A108" s="3">
        <v>106</v>
      </c>
      <c r="B108" s="2"/>
      <c r="C108" s="2">
        <v>53.3</v>
      </c>
      <c r="D108" s="2">
        <f t="shared" si="9"/>
        <v>0.1055</v>
      </c>
      <c r="E108" s="2">
        <f t="shared" si="5"/>
        <v>5.62</v>
      </c>
      <c r="F108" s="2"/>
      <c r="G108" s="2"/>
      <c r="H108" s="2">
        <f t="shared" si="6"/>
        <v>0</v>
      </c>
      <c r="I108" s="2"/>
      <c r="J108" s="2"/>
      <c r="K108" s="2">
        <f t="shared" si="7"/>
        <v>0</v>
      </c>
      <c r="L108" s="2"/>
      <c r="M108" s="2"/>
      <c r="N108" s="2">
        <f t="shared" si="8"/>
        <v>0</v>
      </c>
      <c r="O108" s="2"/>
    </row>
    <row r="109" spans="1:15" ht="15">
      <c r="A109" s="3">
        <v>107</v>
      </c>
      <c r="B109" s="2"/>
      <c r="C109" s="2">
        <v>52</v>
      </c>
      <c r="D109" s="2">
        <f t="shared" si="9"/>
        <v>0.1055</v>
      </c>
      <c r="E109" s="2">
        <f t="shared" si="5"/>
        <v>5.49</v>
      </c>
      <c r="F109" s="2"/>
      <c r="G109" s="2"/>
      <c r="H109" s="2">
        <f t="shared" si="6"/>
        <v>0</v>
      </c>
      <c r="I109" s="2"/>
      <c r="J109" s="2"/>
      <c r="K109" s="2">
        <f t="shared" si="7"/>
        <v>0</v>
      </c>
      <c r="L109" s="2"/>
      <c r="M109" s="2"/>
      <c r="N109" s="2">
        <f t="shared" si="8"/>
        <v>0</v>
      </c>
      <c r="O109" s="2"/>
    </row>
    <row r="110" spans="1:15" ht="15">
      <c r="A110" s="3">
        <v>108</v>
      </c>
      <c r="B110" s="2"/>
      <c r="C110" s="2">
        <v>65.2</v>
      </c>
      <c r="D110" s="2">
        <f t="shared" si="9"/>
        <v>0.1055</v>
      </c>
      <c r="E110" s="2">
        <f t="shared" si="5"/>
        <v>6.88</v>
      </c>
      <c r="F110" s="2"/>
      <c r="G110" s="2"/>
      <c r="H110" s="2">
        <f t="shared" si="6"/>
        <v>0</v>
      </c>
      <c r="I110" s="2"/>
      <c r="J110" s="2"/>
      <c r="K110" s="2">
        <f t="shared" si="7"/>
        <v>0</v>
      </c>
      <c r="L110" s="2"/>
      <c r="M110" s="2"/>
      <c r="N110" s="2">
        <f t="shared" si="8"/>
        <v>0</v>
      </c>
      <c r="O110" s="2"/>
    </row>
    <row r="111" spans="1:15" ht="15">
      <c r="A111" s="3">
        <v>109</v>
      </c>
      <c r="B111" s="2"/>
      <c r="C111" s="2">
        <v>52.6</v>
      </c>
      <c r="D111" s="2">
        <f t="shared" si="9"/>
        <v>0.1055</v>
      </c>
      <c r="E111" s="2">
        <f t="shared" si="5"/>
        <v>5.55</v>
      </c>
      <c r="F111" s="2"/>
      <c r="G111" s="2"/>
      <c r="H111" s="2">
        <f t="shared" si="6"/>
        <v>0</v>
      </c>
      <c r="I111" s="2"/>
      <c r="J111" s="2"/>
      <c r="K111" s="2">
        <f t="shared" si="7"/>
        <v>0</v>
      </c>
      <c r="L111" s="2"/>
      <c r="M111" s="2"/>
      <c r="N111" s="2">
        <f t="shared" si="8"/>
        <v>0</v>
      </c>
      <c r="O111" s="2"/>
    </row>
    <row r="112" spans="1:15" ht="15">
      <c r="A112" s="3">
        <v>110</v>
      </c>
      <c r="B112" s="2"/>
      <c r="C112" s="2">
        <v>48.9</v>
      </c>
      <c r="D112" s="2">
        <f t="shared" si="9"/>
        <v>0.1055</v>
      </c>
      <c r="E112" s="2">
        <f t="shared" si="5"/>
        <v>5.16</v>
      </c>
      <c r="F112" s="2"/>
      <c r="G112" s="2"/>
      <c r="H112" s="2">
        <f t="shared" si="6"/>
        <v>0</v>
      </c>
      <c r="I112" s="2"/>
      <c r="J112" s="2"/>
      <c r="K112" s="2">
        <f t="shared" si="7"/>
        <v>0</v>
      </c>
      <c r="L112" s="2"/>
      <c r="M112" s="2"/>
      <c r="N112" s="2">
        <f t="shared" si="8"/>
        <v>0</v>
      </c>
      <c r="O112" s="2"/>
    </row>
    <row r="113" spans="1:15" ht="15">
      <c r="A113" s="3">
        <v>111</v>
      </c>
      <c r="B113" s="2"/>
      <c r="C113" s="2">
        <v>79.6</v>
      </c>
      <c r="D113" s="2">
        <f t="shared" si="9"/>
        <v>0.1055</v>
      </c>
      <c r="E113" s="2">
        <f t="shared" si="5"/>
        <v>8.4</v>
      </c>
      <c r="F113" s="2"/>
      <c r="G113" s="2"/>
      <c r="H113" s="2">
        <f t="shared" si="6"/>
        <v>0</v>
      </c>
      <c r="I113" s="2"/>
      <c r="J113" s="2"/>
      <c r="K113" s="2">
        <f t="shared" si="7"/>
        <v>0</v>
      </c>
      <c r="L113" s="2"/>
      <c r="M113" s="2"/>
      <c r="N113" s="2">
        <f t="shared" si="8"/>
        <v>0</v>
      </c>
      <c r="O113" s="2"/>
    </row>
    <row r="114" spans="1:15" ht="15">
      <c r="A114" s="3">
        <v>112</v>
      </c>
      <c r="B114" s="2"/>
      <c r="C114" s="2">
        <v>53.6</v>
      </c>
      <c r="D114" s="2">
        <f t="shared" si="9"/>
        <v>0.1055</v>
      </c>
      <c r="E114" s="2">
        <f t="shared" si="5"/>
        <v>5.65</v>
      </c>
      <c r="F114" s="2"/>
      <c r="G114" s="2"/>
      <c r="H114" s="2">
        <f t="shared" si="6"/>
        <v>0</v>
      </c>
      <c r="I114" s="2"/>
      <c r="J114" s="2"/>
      <c r="K114" s="2">
        <f t="shared" si="7"/>
        <v>0</v>
      </c>
      <c r="L114" s="2"/>
      <c r="M114" s="2"/>
      <c r="N114" s="2">
        <f t="shared" si="8"/>
        <v>0</v>
      </c>
      <c r="O114" s="2"/>
    </row>
    <row r="115" spans="1:15" ht="15">
      <c r="A115" s="3">
        <v>113</v>
      </c>
      <c r="B115" s="2"/>
      <c r="C115" s="2">
        <v>52.7</v>
      </c>
      <c r="D115" s="2">
        <f t="shared" si="9"/>
        <v>0.1055</v>
      </c>
      <c r="E115" s="2">
        <f t="shared" si="5"/>
        <v>5.56</v>
      </c>
      <c r="F115" s="2"/>
      <c r="G115" s="2"/>
      <c r="H115" s="2">
        <f t="shared" si="6"/>
        <v>0</v>
      </c>
      <c r="I115" s="2"/>
      <c r="J115" s="2"/>
      <c r="K115" s="2">
        <f t="shared" si="7"/>
        <v>0</v>
      </c>
      <c r="L115" s="2"/>
      <c r="M115" s="2"/>
      <c r="N115" s="2">
        <f t="shared" si="8"/>
        <v>0</v>
      </c>
      <c r="O115" s="2"/>
    </row>
    <row r="116" spans="1:15" ht="15">
      <c r="A116" s="3">
        <v>114</v>
      </c>
      <c r="B116" s="2"/>
      <c r="C116" s="2">
        <v>64.8</v>
      </c>
      <c r="D116" s="2">
        <f t="shared" si="9"/>
        <v>0.1055</v>
      </c>
      <c r="E116" s="2">
        <f t="shared" si="5"/>
        <v>6.84</v>
      </c>
      <c r="F116" s="2"/>
      <c r="G116" s="2"/>
      <c r="H116" s="2">
        <f t="shared" si="6"/>
        <v>0</v>
      </c>
      <c r="I116" s="2"/>
      <c r="J116" s="2"/>
      <c r="K116" s="2">
        <f t="shared" si="7"/>
        <v>0</v>
      </c>
      <c r="L116" s="2"/>
      <c r="M116" s="2"/>
      <c r="N116" s="2">
        <f t="shared" si="8"/>
        <v>0</v>
      </c>
      <c r="O116" s="2"/>
    </row>
    <row r="117" spans="1:15" ht="15">
      <c r="A117" s="3">
        <v>115</v>
      </c>
      <c r="B117" s="2"/>
      <c r="C117" s="2">
        <v>79.9</v>
      </c>
      <c r="D117" s="2">
        <f t="shared" si="9"/>
        <v>0.1055</v>
      </c>
      <c r="E117" s="2">
        <f t="shared" si="5"/>
        <v>8.43</v>
      </c>
      <c r="F117" s="2"/>
      <c r="G117" s="2"/>
      <c r="H117" s="2">
        <f t="shared" si="6"/>
        <v>0</v>
      </c>
      <c r="I117" s="2"/>
      <c r="J117" s="2"/>
      <c r="K117" s="2">
        <f t="shared" si="7"/>
        <v>0</v>
      </c>
      <c r="L117" s="2"/>
      <c r="M117" s="2"/>
      <c r="N117" s="2">
        <f t="shared" si="8"/>
        <v>0</v>
      </c>
      <c r="O117" s="2"/>
    </row>
    <row r="118" spans="1:15" ht="15">
      <c r="A118" s="3">
        <v>116</v>
      </c>
      <c r="B118" s="2"/>
      <c r="C118" s="2">
        <v>53.2</v>
      </c>
      <c r="D118" s="2">
        <f t="shared" si="9"/>
        <v>0.1055</v>
      </c>
      <c r="E118" s="2">
        <f t="shared" si="5"/>
        <v>5.61</v>
      </c>
      <c r="F118" s="2"/>
      <c r="G118" s="2"/>
      <c r="H118" s="2">
        <f t="shared" si="6"/>
        <v>0</v>
      </c>
      <c r="I118" s="2"/>
      <c r="J118" s="2"/>
      <c r="K118" s="2">
        <f t="shared" si="7"/>
        <v>0</v>
      </c>
      <c r="L118" s="2"/>
      <c r="M118" s="2"/>
      <c r="N118" s="2">
        <f t="shared" si="8"/>
        <v>0</v>
      </c>
      <c r="O118" s="2"/>
    </row>
    <row r="119" spans="1:15" ht="15">
      <c r="A119" s="3">
        <v>117</v>
      </c>
      <c r="B119" s="2"/>
      <c r="C119" s="2">
        <v>51.9</v>
      </c>
      <c r="D119" s="2">
        <f t="shared" si="9"/>
        <v>0.1055</v>
      </c>
      <c r="E119" s="2">
        <f t="shared" si="5"/>
        <v>5.48</v>
      </c>
      <c r="F119" s="2"/>
      <c r="G119" s="2"/>
      <c r="H119" s="2">
        <f t="shared" si="6"/>
        <v>0</v>
      </c>
      <c r="I119" s="2"/>
      <c r="J119" s="2"/>
      <c r="K119" s="2">
        <f t="shared" si="7"/>
        <v>0</v>
      </c>
      <c r="L119" s="2"/>
      <c r="M119" s="2"/>
      <c r="N119" s="2">
        <f t="shared" si="8"/>
        <v>0</v>
      </c>
      <c r="O119" s="2"/>
    </row>
    <row r="120" spans="1:15" ht="15">
      <c r="A120" s="3">
        <v>118</v>
      </c>
      <c r="B120" s="2"/>
      <c r="C120" s="2">
        <v>63.3</v>
      </c>
      <c r="D120" s="2">
        <f t="shared" si="9"/>
        <v>0.1055</v>
      </c>
      <c r="E120" s="2">
        <f t="shared" si="5"/>
        <v>6.68</v>
      </c>
      <c r="F120" s="2"/>
      <c r="G120" s="2"/>
      <c r="H120" s="2">
        <f t="shared" si="6"/>
        <v>0</v>
      </c>
      <c r="I120" s="2"/>
      <c r="J120" s="2"/>
      <c r="K120" s="2">
        <f t="shared" si="7"/>
        <v>0</v>
      </c>
      <c r="L120" s="2"/>
      <c r="M120" s="2"/>
      <c r="N120" s="2">
        <f t="shared" si="8"/>
        <v>0</v>
      </c>
      <c r="O120" s="2"/>
    </row>
    <row r="121" spans="1:15" ht="15">
      <c r="A121" s="3">
        <v>119</v>
      </c>
      <c r="B121" s="2"/>
      <c r="C121" s="2">
        <v>80.7</v>
      </c>
      <c r="D121" s="2">
        <f t="shared" si="9"/>
        <v>0.1055</v>
      </c>
      <c r="E121" s="2">
        <f t="shared" si="5"/>
        <v>8.51</v>
      </c>
      <c r="F121" s="2"/>
      <c r="G121" s="2"/>
      <c r="H121" s="2">
        <f t="shared" si="6"/>
        <v>0</v>
      </c>
      <c r="I121" s="2"/>
      <c r="J121" s="2"/>
      <c r="K121" s="2">
        <f t="shared" si="7"/>
        <v>0</v>
      </c>
      <c r="L121" s="2"/>
      <c r="M121" s="2"/>
      <c r="N121" s="2">
        <f t="shared" si="8"/>
        <v>0</v>
      </c>
      <c r="O121" s="2"/>
    </row>
    <row r="122" spans="1:15" ht="15">
      <c r="A122" s="3">
        <v>120</v>
      </c>
      <c r="B122" s="2"/>
      <c r="C122" s="2">
        <v>52.8</v>
      </c>
      <c r="D122" s="2">
        <f t="shared" si="9"/>
        <v>0.1055</v>
      </c>
      <c r="E122" s="2">
        <f t="shared" si="5"/>
        <v>5.57</v>
      </c>
      <c r="F122" s="2"/>
      <c r="G122" s="2"/>
      <c r="H122" s="2">
        <f t="shared" si="6"/>
        <v>0</v>
      </c>
      <c r="I122" s="2"/>
      <c r="J122" s="2"/>
      <c r="K122" s="2">
        <f t="shared" si="7"/>
        <v>0</v>
      </c>
      <c r="L122" s="2"/>
      <c r="M122" s="2"/>
      <c r="N122" s="2">
        <f t="shared" si="8"/>
        <v>0</v>
      </c>
      <c r="O122" s="2"/>
    </row>
    <row r="123" spans="1:15" ht="15">
      <c r="A123" s="3">
        <v>121</v>
      </c>
      <c r="B123" s="2"/>
      <c r="C123" s="2">
        <v>52.2</v>
      </c>
      <c r="D123" s="2">
        <f t="shared" si="9"/>
        <v>0.1055</v>
      </c>
      <c r="E123" s="2">
        <f t="shared" si="5"/>
        <v>5.51</v>
      </c>
      <c r="F123" s="2"/>
      <c r="G123" s="2"/>
      <c r="H123" s="2">
        <f t="shared" si="6"/>
        <v>0</v>
      </c>
      <c r="I123" s="2"/>
      <c r="J123" s="2"/>
      <c r="K123" s="2">
        <f t="shared" si="7"/>
        <v>0</v>
      </c>
      <c r="L123" s="2"/>
      <c r="M123" s="2"/>
      <c r="N123" s="2">
        <f t="shared" si="8"/>
        <v>0</v>
      </c>
      <c r="O123" s="2"/>
    </row>
    <row r="124" spans="1:15" ht="15">
      <c r="A124" s="3">
        <v>122</v>
      </c>
      <c r="B124" s="2"/>
      <c r="C124" s="2">
        <v>64.8</v>
      </c>
      <c r="D124" s="2">
        <f t="shared" si="9"/>
        <v>0.1055</v>
      </c>
      <c r="E124" s="2">
        <f t="shared" si="5"/>
        <v>6.84</v>
      </c>
      <c r="F124" s="2"/>
      <c r="G124" s="2"/>
      <c r="H124" s="2">
        <f t="shared" si="6"/>
        <v>0</v>
      </c>
      <c r="I124" s="2"/>
      <c r="J124" s="2"/>
      <c r="K124" s="2">
        <f t="shared" si="7"/>
        <v>0</v>
      </c>
      <c r="L124" s="2"/>
      <c r="M124" s="2"/>
      <c r="N124" s="2">
        <f t="shared" si="8"/>
        <v>0</v>
      </c>
      <c r="O124" s="2"/>
    </row>
    <row r="125" spans="1:15" ht="15">
      <c r="A125" s="3">
        <v>123</v>
      </c>
      <c r="B125" s="2"/>
      <c r="C125" s="2">
        <v>78.6</v>
      </c>
      <c r="D125" s="2">
        <f t="shared" si="9"/>
        <v>0.1055</v>
      </c>
      <c r="E125" s="2">
        <f t="shared" si="5"/>
        <v>8.29</v>
      </c>
      <c r="F125" s="2"/>
      <c r="G125" s="2"/>
      <c r="H125" s="2">
        <f t="shared" si="6"/>
        <v>0</v>
      </c>
      <c r="I125" s="2"/>
      <c r="J125" s="2"/>
      <c r="K125" s="2">
        <f t="shared" si="7"/>
        <v>0</v>
      </c>
      <c r="L125" s="2"/>
      <c r="M125" s="2"/>
      <c r="N125" s="2">
        <f t="shared" si="8"/>
        <v>0</v>
      </c>
      <c r="O125" s="2"/>
    </row>
    <row r="126" spans="1:15" ht="15">
      <c r="A126" s="3">
        <v>124</v>
      </c>
      <c r="B126" s="2"/>
      <c r="C126" s="2">
        <v>50.6</v>
      </c>
      <c r="D126" s="2">
        <f t="shared" si="9"/>
        <v>0.1055</v>
      </c>
      <c r="E126" s="2">
        <f t="shared" si="5"/>
        <v>5.34</v>
      </c>
      <c r="F126" s="2"/>
      <c r="G126" s="2"/>
      <c r="H126" s="2">
        <f t="shared" si="6"/>
        <v>0</v>
      </c>
      <c r="I126" s="2"/>
      <c r="J126" s="2"/>
      <c r="K126" s="2">
        <f t="shared" si="7"/>
        <v>0</v>
      </c>
      <c r="L126" s="2"/>
      <c r="M126" s="2"/>
      <c r="N126" s="2">
        <f t="shared" si="8"/>
        <v>0</v>
      </c>
      <c r="O126" s="2"/>
    </row>
    <row r="127" spans="1:15" ht="15">
      <c r="A127" s="3">
        <v>125</v>
      </c>
      <c r="B127" s="2"/>
      <c r="C127" s="2">
        <v>52.1</v>
      </c>
      <c r="D127" s="2">
        <f t="shared" si="9"/>
        <v>0.1055</v>
      </c>
      <c r="E127" s="2">
        <f t="shared" si="5"/>
        <v>5.5</v>
      </c>
      <c r="F127" s="2"/>
      <c r="G127" s="2"/>
      <c r="H127" s="2">
        <f t="shared" si="6"/>
        <v>0</v>
      </c>
      <c r="I127" s="2"/>
      <c r="J127" s="2"/>
      <c r="K127" s="2">
        <f t="shared" si="7"/>
        <v>0</v>
      </c>
      <c r="L127" s="2"/>
      <c r="M127" s="2"/>
      <c r="N127" s="2">
        <f t="shared" si="8"/>
        <v>0</v>
      </c>
      <c r="O127" s="2"/>
    </row>
    <row r="128" spans="1:15" ht="15">
      <c r="A128" s="3">
        <v>126</v>
      </c>
      <c r="B128" s="2"/>
      <c r="C128" s="2">
        <v>64.8</v>
      </c>
      <c r="D128" s="2">
        <f t="shared" si="9"/>
        <v>0.1055</v>
      </c>
      <c r="E128" s="2">
        <f t="shared" si="5"/>
        <v>6.84</v>
      </c>
      <c r="F128" s="2"/>
      <c r="G128" s="2"/>
      <c r="H128" s="2">
        <f t="shared" si="6"/>
        <v>0</v>
      </c>
      <c r="I128" s="2"/>
      <c r="J128" s="2"/>
      <c r="K128" s="2">
        <f t="shared" si="7"/>
        <v>0</v>
      </c>
      <c r="L128" s="2"/>
      <c r="M128" s="2"/>
      <c r="N128" s="2">
        <f t="shared" si="8"/>
        <v>0</v>
      </c>
      <c r="O128" s="2"/>
    </row>
    <row r="129" spans="1:15" ht="15">
      <c r="A129" s="3">
        <v>127</v>
      </c>
      <c r="B129" s="2"/>
      <c r="C129" s="2">
        <v>53.3</v>
      </c>
      <c r="D129" s="2">
        <f t="shared" si="9"/>
        <v>0.1055</v>
      </c>
      <c r="E129" s="2">
        <f t="shared" si="5"/>
        <v>5.62</v>
      </c>
      <c r="F129" s="2"/>
      <c r="G129" s="2"/>
      <c r="H129" s="2">
        <f t="shared" si="6"/>
        <v>0</v>
      </c>
      <c r="I129" s="2"/>
      <c r="J129" s="2"/>
      <c r="K129" s="2">
        <f t="shared" si="7"/>
        <v>0</v>
      </c>
      <c r="L129" s="2"/>
      <c r="M129" s="2"/>
      <c r="N129" s="2">
        <f t="shared" si="8"/>
        <v>0</v>
      </c>
      <c r="O129" s="2"/>
    </row>
    <row r="130" spans="1:15" ht="15">
      <c r="A130" s="3">
        <v>128</v>
      </c>
      <c r="B130" s="2"/>
      <c r="C130" s="2">
        <v>53.1</v>
      </c>
      <c r="D130" s="2">
        <f t="shared" si="9"/>
        <v>0.1055</v>
      </c>
      <c r="E130" s="2">
        <f t="shared" si="5"/>
        <v>5.6</v>
      </c>
      <c r="F130" s="2"/>
      <c r="G130" s="2"/>
      <c r="H130" s="2">
        <f t="shared" si="6"/>
        <v>0</v>
      </c>
      <c r="I130" s="2"/>
      <c r="J130" s="2"/>
      <c r="K130" s="2">
        <f t="shared" si="7"/>
        <v>0</v>
      </c>
      <c r="L130" s="2"/>
      <c r="M130" s="2"/>
      <c r="N130" s="2">
        <f t="shared" si="8"/>
        <v>0</v>
      </c>
      <c r="O130" s="2"/>
    </row>
    <row r="131" spans="1:15" ht="15">
      <c r="A131" s="3">
        <v>129</v>
      </c>
      <c r="B131" s="2"/>
      <c r="C131" s="2">
        <v>52.6</v>
      </c>
      <c r="D131" s="2">
        <f t="shared" si="9"/>
        <v>0.1055</v>
      </c>
      <c r="E131" s="2">
        <f t="shared" si="5"/>
        <v>5.55</v>
      </c>
      <c r="F131" s="2"/>
      <c r="G131" s="2"/>
      <c r="H131" s="2">
        <f t="shared" si="6"/>
        <v>0</v>
      </c>
      <c r="I131" s="2"/>
      <c r="J131" s="2"/>
      <c r="K131" s="2">
        <f t="shared" si="7"/>
        <v>0</v>
      </c>
      <c r="L131" s="2"/>
      <c r="M131" s="2"/>
      <c r="N131" s="2">
        <f t="shared" si="8"/>
        <v>0</v>
      </c>
      <c r="O131" s="2"/>
    </row>
    <row r="132" spans="1:15" ht="15">
      <c r="A132" s="3">
        <v>130</v>
      </c>
      <c r="B132" s="2"/>
      <c r="C132" s="2">
        <v>53.3</v>
      </c>
      <c r="D132" s="2">
        <f t="shared" si="9"/>
        <v>0.1055</v>
      </c>
      <c r="E132" s="2">
        <f aca="true" t="shared" si="10" ref="E132:E187">ROUND(C132*D132,2)</f>
        <v>5.62</v>
      </c>
      <c r="F132" s="2"/>
      <c r="G132" s="2"/>
      <c r="H132" s="2">
        <f aca="true" t="shared" si="11" ref="H132:H187">ROUND(C132*G132,2)</f>
        <v>0</v>
      </c>
      <c r="I132" s="2"/>
      <c r="J132" s="2"/>
      <c r="K132" s="2">
        <f aca="true" t="shared" si="12" ref="K132:K187">ROUND(C132*J132,2)</f>
        <v>0</v>
      </c>
      <c r="L132" s="2"/>
      <c r="M132" s="2"/>
      <c r="N132" s="2">
        <f aca="true" t="shared" si="13" ref="N132:N187">ROUND(C132*M132,2)</f>
        <v>0</v>
      </c>
      <c r="O132" s="2"/>
    </row>
    <row r="133" spans="1:15" ht="15">
      <c r="A133" s="3">
        <v>131</v>
      </c>
      <c r="B133" s="2"/>
      <c r="C133" s="2">
        <v>53</v>
      </c>
      <c r="D133" s="2">
        <f aca="true" t="shared" si="14" ref="D133:D187">D132</f>
        <v>0.1055</v>
      </c>
      <c r="E133" s="2">
        <f t="shared" si="10"/>
        <v>5.59</v>
      </c>
      <c r="F133" s="2"/>
      <c r="G133" s="2"/>
      <c r="H133" s="2">
        <f t="shared" si="11"/>
        <v>0</v>
      </c>
      <c r="I133" s="2"/>
      <c r="J133" s="2"/>
      <c r="K133" s="2">
        <f t="shared" si="12"/>
        <v>0</v>
      </c>
      <c r="L133" s="2"/>
      <c r="M133" s="2"/>
      <c r="N133" s="2">
        <f t="shared" si="13"/>
        <v>0</v>
      </c>
      <c r="O133" s="2"/>
    </row>
    <row r="134" spans="1:15" ht="15">
      <c r="A134" s="3">
        <v>132</v>
      </c>
      <c r="B134" s="2"/>
      <c r="C134" s="2">
        <v>53.5</v>
      </c>
      <c r="D134" s="2">
        <f t="shared" si="14"/>
        <v>0.1055</v>
      </c>
      <c r="E134" s="2">
        <f t="shared" si="10"/>
        <v>5.64</v>
      </c>
      <c r="F134" s="2"/>
      <c r="G134" s="2"/>
      <c r="H134" s="2">
        <f t="shared" si="11"/>
        <v>0</v>
      </c>
      <c r="I134" s="2"/>
      <c r="J134" s="2"/>
      <c r="K134" s="2">
        <f t="shared" si="12"/>
        <v>0</v>
      </c>
      <c r="L134" s="2"/>
      <c r="M134" s="2"/>
      <c r="N134" s="2">
        <f t="shared" si="13"/>
        <v>0</v>
      </c>
      <c r="O134" s="2"/>
    </row>
    <row r="135" spans="1:15" ht="15">
      <c r="A135" s="3">
        <v>133</v>
      </c>
      <c r="B135" s="2"/>
      <c r="C135" s="2">
        <v>53.5</v>
      </c>
      <c r="D135" s="2">
        <f t="shared" si="14"/>
        <v>0.1055</v>
      </c>
      <c r="E135" s="2">
        <f t="shared" si="10"/>
        <v>5.64</v>
      </c>
      <c r="F135" s="2"/>
      <c r="G135" s="2"/>
      <c r="H135" s="2">
        <f t="shared" si="11"/>
        <v>0</v>
      </c>
      <c r="I135" s="2"/>
      <c r="J135" s="2"/>
      <c r="K135" s="2">
        <f t="shared" si="12"/>
        <v>0</v>
      </c>
      <c r="L135" s="2"/>
      <c r="M135" s="2"/>
      <c r="N135" s="2">
        <f t="shared" si="13"/>
        <v>0</v>
      </c>
      <c r="O135" s="2"/>
    </row>
    <row r="136" spans="1:15" ht="15">
      <c r="A136" s="3">
        <v>134</v>
      </c>
      <c r="B136" s="2"/>
      <c r="C136" s="2">
        <v>53.6</v>
      </c>
      <c r="D136" s="2">
        <f t="shared" si="14"/>
        <v>0.1055</v>
      </c>
      <c r="E136" s="2">
        <f t="shared" si="10"/>
        <v>5.65</v>
      </c>
      <c r="F136" s="2"/>
      <c r="G136" s="2"/>
      <c r="H136" s="2">
        <f t="shared" si="11"/>
        <v>0</v>
      </c>
      <c r="I136" s="2"/>
      <c r="J136" s="2"/>
      <c r="K136" s="2">
        <f t="shared" si="12"/>
        <v>0</v>
      </c>
      <c r="L136" s="2"/>
      <c r="M136" s="2"/>
      <c r="N136" s="2">
        <f t="shared" si="13"/>
        <v>0</v>
      </c>
      <c r="O136" s="2"/>
    </row>
    <row r="137" spans="1:15" ht="15">
      <c r="A137" s="3">
        <v>135</v>
      </c>
      <c r="B137" s="2"/>
      <c r="C137" s="2">
        <v>54.8</v>
      </c>
      <c r="D137" s="2">
        <f t="shared" si="14"/>
        <v>0.1055</v>
      </c>
      <c r="E137" s="2">
        <f t="shared" si="10"/>
        <v>5.78</v>
      </c>
      <c r="F137" s="2"/>
      <c r="G137" s="2"/>
      <c r="H137" s="2">
        <f t="shared" si="11"/>
        <v>0</v>
      </c>
      <c r="I137" s="2"/>
      <c r="J137" s="2"/>
      <c r="K137" s="2">
        <f t="shared" si="12"/>
        <v>0</v>
      </c>
      <c r="L137" s="2"/>
      <c r="M137" s="2"/>
      <c r="N137" s="2">
        <f t="shared" si="13"/>
        <v>0</v>
      </c>
      <c r="O137" s="2"/>
    </row>
    <row r="138" spans="1:15" ht="15">
      <c r="A138" s="3">
        <v>136</v>
      </c>
      <c r="B138" s="2"/>
      <c r="C138" s="2">
        <v>53.1</v>
      </c>
      <c r="D138" s="2">
        <f t="shared" si="14"/>
        <v>0.1055</v>
      </c>
      <c r="E138" s="2">
        <f t="shared" si="10"/>
        <v>5.6</v>
      </c>
      <c r="F138" s="2"/>
      <c r="G138" s="2"/>
      <c r="H138" s="2">
        <f t="shared" si="11"/>
        <v>0</v>
      </c>
      <c r="I138" s="2"/>
      <c r="J138" s="2"/>
      <c r="K138" s="2">
        <f t="shared" si="12"/>
        <v>0</v>
      </c>
      <c r="L138" s="2"/>
      <c r="M138" s="2"/>
      <c r="N138" s="2">
        <f t="shared" si="13"/>
        <v>0</v>
      </c>
      <c r="O138" s="2"/>
    </row>
    <row r="139" spans="1:15" ht="15">
      <c r="A139" s="3">
        <v>137</v>
      </c>
      <c r="B139" s="2"/>
      <c r="C139" s="2">
        <v>53.6</v>
      </c>
      <c r="D139" s="2">
        <f t="shared" si="14"/>
        <v>0.1055</v>
      </c>
      <c r="E139" s="2">
        <f t="shared" si="10"/>
        <v>5.65</v>
      </c>
      <c r="F139" s="2"/>
      <c r="G139" s="2"/>
      <c r="H139" s="2">
        <f t="shared" si="11"/>
        <v>0</v>
      </c>
      <c r="I139" s="2"/>
      <c r="J139" s="2"/>
      <c r="K139" s="2">
        <f t="shared" si="12"/>
        <v>0</v>
      </c>
      <c r="L139" s="2"/>
      <c r="M139" s="2"/>
      <c r="N139" s="2">
        <f t="shared" si="13"/>
        <v>0</v>
      </c>
      <c r="O139" s="2"/>
    </row>
    <row r="140" spans="1:15" ht="15">
      <c r="A140" s="3">
        <v>138</v>
      </c>
      <c r="B140" s="2"/>
      <c r="C140" s="2">
        <v>53.5</v>
      </c>
      <c r="D140" s="2">
        <f t="shared" si="14"/>
        <v>0.1055</v>
      </c>
      <c r="E140" s="2">
        <f t="shared" si="10"/>
        <v>5.64</v>
      </c>
      <c r="F140" s="2"/>
      <c r="G140" s="2"/>
      <c r="H140" s="2">
        <f t="shared" si="11"/>
        <v>0</v>
      </c>
      <c r="I140" s="2"/>
      <c r="J140" s="2"/>
      <c r="K140" s="2">
        <f t="shared" si="12"/>
        <v>0</v>
      </c>
      <c r="L140" s="2"/>
      <c r="M140" s="2"/>
      <c r="N140" s="2">
        <f t="shared" si="13"/>
        <v>0</v>
      </c>
      <c r="O140" s="2"/>
    </row>
    <row r="141" spans="1:15" ht="15">
      <c r="A141" s="3">
        <v>139</v>
      </c>
      <c r="B141" s="2"/>
      <c r="C141" s="2">
        <v>52.4</v>
      </c>
      <c r="D141" s="2">
        <f t="shared" si="14"/>
        <v>0.1055</v>
      </c>
      <c r="E141" s="2">
        <f t="shared" si="10"/>
        <v>5.53</v>
      </c>
      <c r="F141" s="2"/>
      <c r="G141" s="2"/>
      <c r="H141" s="2">
        <f t="shared" si="11"/>
        <v>0</v>
      </c>
      <c r="I141" s="2"/>
      <c r="J141" s="2"/>
      <c r="K141" s="2">
        <f t="shared" si="12"/>
        <v>0</v>
      </c>
      <c r="L141" s="2"/>
      <c r="M141" s="2"/>
      <c r="N141" s="2">
        <f t="shared" si="13"/>
        <v>0</v>
      </c>
      <c r="O141" s="2"/>
    </row>
    <row r="142" spans="1:15" ht="15">
      <c r="A142" s="3">
        <v>140</v>
      </c>
      <c r="B142" s="2"/>
      <c r="C142" s="2">
        <v>52.4</v>
      </c>
      <c r="D142" s="2">
        <f t="shared" si="14"/>
        <v>0.1055</v>
      </c>
      <c r="E142" s="2">
        <f t="shared" si="10"/>
        <v>5.53</v>
      </c>
      <c r="F142" s="2"/>
      <c r="G142" s="2"/>
      <c r="H142" s="2">
        <f t="shared" si="11"/>
        <v>0</v>
      </c>
      <c r="I142" s="2"/>
      <c r="J142" s="2"/>
      <c r="K142" s="2">
        <f t="shared" si="12"/>
        <v>0</v>
      </c>
      <c r="L142" s="2"/>
      <c r="M142" s="2"/>
      <c r="N142" s="2">
        <f t="shared" si="13"/>
        <v>0</v>
      </c>
      <c r="O142" s="2"/>
    </row>
    <row r="143" spans="1:15" ht="15">
      <c r="A143" s="3">
        <v>141</v>
      </c>
      <c r="B143" s="2"/>
      <c r="C143" s="2">
        <v>53.6</v>
      </c>
      <c r="D143" s="2">
        <f t="shared" si="14"/>
        <v>0.1055</v>
      </c>
      <c r="E143" s="2">
        <f t="shared" si="10"/>
        <v>5.65</v>
      </c>
      <c r="F143" s="2"/>
      <c r="G143" s="2"/>
      <c r="H143" s="2">
        <f t="shared" si="11"/>
        <v>0</v>
      </c>
      <c r="I143" s="2"/>
      <c r="J143" s="2"/>
      <c r="K143" s="2">
        <f t="shared" si="12"/>
        <v>0</v>
      </c>
      <c r="L143" s="2"/>
      <c r="M143" s="2"/>
      <c r="N143" s="2">
        <f t="shared" si="13"/>
        <v>0</v>
      </c>
      <c r="O143" s="2"/>
    </row>
    <row r="144" spans="1:15" ht="15">
      <c r="A144" s="3">
        <v>142</v>
      </c>
      <c r="B144" s="2"/>
      <c r="C144" s="2">
        <v>64.7</v>
      </c>
      <c r="D144" s="2">
        <f t="shared" si="14"/>
        <v>0.1055</v>
      </c>
      <c r="E144" s="2">
        <f t="shared" si="10"/>
        <v>6.83</v>
      </c>
      <c r="F144" s="2"/>
      <c r="G144" s="2"/>
      <c r="H144" s="2">
        <f t="shared" si="11"/>
        <v>0</v>
      </c>
      <c r="I144" s="2"/>
      <c r="J144" s="2"/>
      <c r="K144" s="2">
        <f t="shared" si="12"/>
        <v>0</v>
      </c>
      <c r="L144" s="2"/>
      <c r="M144" s="2"/>
      <c r="N144" s="2">
        <f t="shared" si="13"/>
        <v>0</v>
      </c>
      <c r="O144" s="2"/>
    </row>
    <row r="145" spans="1:15" ht="15">
      <c r="A145" s="3">
        <v>143</v>
      </c>
      <c r="B145" s="2"/>
      <c r="C145" s="2">
        <v>53.2</v>
      </c>
      <c r="D145" s="2">
        <f t="shared" si="14"/>
        <v>0.1055</v>
      </c>
      <c r="E145" s="2">
        <f t="shared" si="10"/>
        <v>5.61</v>
      </c>
      <c r="F145" s="2"/>
      <c r="G145" s="2"/>
      <c r="H145" s="2">
        <f t="shared" si="11"/>
        <v>0</v>
      </c>
      <c r="I145" s="2"/>
      <c r="J145" s="2"/>
      <c r="K145" s="2">
        <f t="shared" si="12"/>
        <v>0</v>
      </c>
      <c r="L145" s="2"/>
      <c r="M145" s="2"/>
      <c r="N145" s="2">
        <f t="shared" si="13"/>
        <v>0</v>
      </c>
      <c r="O145" s="2"/>
    </row>
    <row r="146" spans="1:15" ht="15">
      <c r="A146" s="3">
        <v>144</v>
      </c>
      <c r="B146" s="2"/>
      <c r="C146" s="2">
        <v>52.7</v>
      </c>
      <c r="D146" s="2">
        <f t="shared" si="14"/>
        <v>0.1055</v>
      </c>
      <c r="E146" s="2">
        <f t="shared" si="10"/>
        <v>5.56</v>
      </c>
      <c r="F146" s="2"/>
      <c r="G146" s="2"/>
      <c r="H146" s="2">
        <f t="shared" si="11"/>
        <v>0</v>
      </c>
      <c r="I146" s="2"/>
      <c r="J146" s="2"/>
      <c r="K146" s="2">
        <f t="shared" si="12"/>
        <v>0</v>
      </c>
      <c r="L146" s="2"/>
      <c r="M146" s="2"/>
      <c r="N146" s="2">
        <f t="shared" si="13"/>
        <v>0</v>
      </c>
      <c r="O146" s="2"/>
    </row>
    <row r="147" spans="1:15" ht="15">
      <c r="A147" s="3">
        <v>145</v>
      </c>
      <c r="B147" s="2"/>
      <c r="C147" s="2">
        <v>65.2</v>
      </c>
      <c r="D147" s="2">
        <f t="shared" si="14"/>
        <v>0.1055</v>
      </c>
      <c r="E147" s="2">
        <f t="shared" si="10"/>
        <v>6.88</v>
      </c>
      <c r="F147" s="2"/>
      <c r="G147" s="2"/>
      <c r="H147" s="2">
        <f t="shared" si="11"/>
        <v>0</v>
      </c>
      <c r="I147" s="2"/>
      <c r="J147" s="2"/>
      <c r="K147" s="2">
        <f t="shared" si="12"/>
        <v>0</v>
      </c>
      <c r="L147" s="2"/>
      <c r="M147" s="2"/>
      <c r="N147" s="2">
        <f t="shared" si="13"/>
        <v>0</v>
      </c>
      <c r="O147" s="2"/>
    </row>
    <row r="148" spans="1:15" ht="15">
      <c r="A148" s="3">
        <v>146</v>
      </c>
      <c r="B148" s="2"/>
      <c r="C148" s="2">
        <v>53.7</v>
      </c>
      <c r="D148" s="2">
        <f t="shared" si="14"/>
        <v>0.1055</v>
      </c>
      <c r="E148" s="2">
        <f t="shared" si="10"/>
        <v>5.67</v>
      </c>
      <c r="F148" s="2"/>
      <c r="G148" s="2"/>
      <c r="H148" s="2">
        <f t="shared" si="11"/>
        <v>0</v>
      </c>
      <c r="I148" s="2"/>
      <c r="J148" s="2"/>
      <c r="K148" s="2">
        <f t="shared" si="12"/>
        <v>0</v>
      </c>
      <c r="L148" s="2"/>
      <c r="M148" s="2"/>
      <c r="N148" s="2">
        <f t="shared" si="13"/>
        <v>0</v>
      </c>
      <c r="O148" s="2"/>
    </row>
    <row r="149" spans="1:15" ht="15">
      <c r="A149" s="3">
        <v>147</v>
      </c>
      <c r="B149" s="2"/>
      <c r="C149" s="2">
        <v>52.4</v>
      </c>
      <c r="D149" s="2">
        <f t="shared" si="14"/>
        <v>0.1055</v>
      </c>
      <c r="E149" s="2">
        <f t="shared" si="10"/>
        <v>5.53</v>
      </c>
      <c r="F149" s="2"/>
      <c r="G149" s="2"/>
      <c r="H149" s="2">
        <f t="shared" si="11"/>
        <v>0</v>
      </c>
      <c r="I149" s="2"/>
      <c r="J149" s="2"/>
      <c r="K149" s="2">
        <f t="shared" si="12"/>
        <v>0</v>
      </c>
      <c r="L149" s="2"/>
      <c r="M149" s="2"/>
      <c r="N149" s="2">
        <f t="shared" si="13"/>
        <v>0</v>
      </c>
      <c r="O149" s="2"/>
    </row>
    <row r="150" spans="1:15" ht="15">
      <c r="A150" s="3">
        <v>148</v>
      </c>
      <c r="B150" s="2"/>
      <c r="C150" s="2">
        <v>66.2</v>
      </c>
      <c r="D150" s="2">
        <f t="shared" si="14"/>
        <v>0.1055</v>
      </c>
      <c r="E150" s="2">
        <f t="shared" si="10"/>
        <v>6.98</v>
      </c>
      <c r="F150" s="2"/>
      <c r="G150" s="2"/>
      <c r="H150" s="2">
        <f t="shared" si="11"/>
        <v>0</v>
      </c>
      <c r="I150" s="2"/>
      <c r="J150" s="2"/>
      <c r="K150" s="2">
        <f t="shared" si="12"/>
        <v>0</v>
      </c>
      <c r="L150" s="2"/>
      <c r="M150" s="2"/>
      <c r="N150" s="2">
        <f t="shared" si="13"/>
        <v>0</v>
      </c>
      <c r="O150" s="2"/>
    </row>
    <row r="151" spans="1:15" ht="15">
      <c r="A151" s="3">
        <v>149</v>
      </c>
      <c r="B151" s="2"/>
      <c r="C151" s="2">
        <v>52.3</v>
      </c>
      <c r="D151" s="2">
        <f t="shared" si="14"/>
        <v>0.1055</v>
      </c>
      <c r="E151" s="2">
        <f t="shared" si="10"/>
        <v>5.52</v>
      </c>
      <c r="F151" s="2"/>
      <c r="G151" s="2"/>
      <c r="H151" s="2">
        <f t="shared" si="11"/>
        <v>0</v>
      </c>
      <c r="I151" s="2"/>
      <c r="J151" s="2"/>
      <c r="K151" s="2">
        <f t="shared" si="12"/>
        <v>0</v>
      </c>
      <c r="L151" s="2"/>
      <c r="M151" s="2"/>
      <c r="N151" s="2">
        <f t="shared" si="13"/>
        <v>0</v>
      </c>
      <c r="O151" s="2"/>
    </row>
    <row r="152" spans="1:15" ht="15">
      <c r="A152" s="3">
        <v>150</v>
      </c>
      <c r="B152" s="2"/>
      <c r="C152" s="2">
        <v>52.6</v>
      </c>
      <c r="D152" s="2">
        <f t="shared" si="14"/>
        <v>0.1055</v>
      </c>
      <c r="E152" s="2">
        <f t="shared" si="10"/>
        <v>5.55</v>
      </c>
      <c r="F152" s="2"/>
      <c r="G152" s="2"/>
      <c r="H152" s="2">
        <f t="shared" si="11"/>
        <v>0</v>
      </c>
      <c r="I152" s="2"/>
      <c r="J152" s="2"/>
      <c r="K152" s="2">
        <f t="shared" si="12"/>
        <v>0</v>
      </c>
      <c r="L152" s="2"/>
      <c r="M152" s="2"/>
      <c r="N152" s="2">
        <f t="shared" si="13"/>
        <v>0</v>
      </c>
      <c r="O152" s="2"/>
    </row>
    <row r="153" spans="1:15" ht="15">
      <c r="A153" s="3">
        <v>151</v>
      </c>
      <c r="B153" s="2"/>
      <c r="C153" s="2">
        <v>64.7</v>
      </c>
      <c r="D153" s="2">
        <f t="shared" si="14"/>
        <v>0.1055</v>
      </c>
      <c r="E153" s="2">
        <f t="shared" si="10"/>
        <v>6.83</v>
      </c>
      <c r="F153" s="2"/>
      <c r="G153" s="2"/>
      <c r="H153" s="2">
        <f t="shared" si="11"/>
        <v>0</v>
      </c>
      <c r="I153" s="2"/>
      <c r="J153" s="2"/>
      <c r="K153" s="2">
        <f t="shared" si="12"/>
        <v>0</v>
      </c>
      <c r="L153" s="2"/>
      <c r="M153" s="2"/>
      <c r="N153" s="2">
        <f t="shared" si="13"/>
        <v>0</v>
      </c>
      <c r="O153" s="2"/>
    </row>
    <row r="154" spans="1:15" ht="15">
      <c r="A154" s="3">
        <v>152</v>
      </c>
      <c r="B154" s="2"/>
      <c r="C154" s="2">
        <v>51.8</v>
      </c>
      <c r="D154" s="2">
        <f t="shared" si="14"/>
        <v>0.1055</v>
      </c>
      <c r="E154" s="2">
        <f t="shared" si="10"/>
        <v>5.46</v>
      </c>
      <c r="F154" s="2"/>
      <c r="G154" s="2"/>
      <c r="H154" s="2">
        <f t="shared" si="11"/>
        <v>0</v>
      </c>
      <c r="I154" s="2"/>
      <c r="J154" s="2"/>
      <c r="K154" s="2">
        <f t="shared" si="12"/>
        <v>0</v>
      </c>
      <c r="L154" s="2"/>
      <c r="M154" s="2"/>
      <c r="N154" s="2">
        <f t="shared" si="13"/>
        <v>0</v>
      </c>
      <c r="O154" s="2"/>
    </row>
    <row r="155" spans="1:15" ht="15">
      <c r="A155" s="3">
        <v>153</v>
      </c>
      <c r="B155" s="2"/>
      <c r="C155" s="2">
        <v>51.6</v>
      </c>
      <c r="D155" s="2">
        <f t="shared" si="14"/>
        <v>0.1055</v>
      </c>
      <c r="E155" s="2">
        <f t="shared" si="10"/>
        <v>5.44</v>
      </c>
      <c r="F155" s="2"/>
      <c r="G155" s="2"/>
      <c r="H155" s="2">
        <f t="shared" si="11"/>
        <v>0</v>
      </c>
      <c r="I155" s="2"/>
      <c r="J155" s="2"/>
      <c r="K155" s="2">
        <f t="shared" si="12"/>
        <v>0</v>
      </c>
      <c r="L155" s="2"/>
      <c r="M155" s="2"/>
      <c r="N155" s="2">
        <f t="shared" si="13"/>
        <v>0</v>
      </c>
      <c r="O155" s="2"/>
    </row>
    <row r="156" spans="1:15" ht="15">
      <c r="A156" s="3">
        <v>154</v>
      </c>
      <c r="B156" s="2"/>
      <c r="C156" s="2">
        <v>63.5</v>
      </c>
      <c r="D156" s="2">
        <f t="shared" si="14"/>
        <v>0.1055</v>
      </c>
      <c r="E156" s="2">
        <f t="shared" si="10"/>
        <v>6.7</v>
      </c>
      <c r="F156" s="2"/>
      <c r="G156" s="2"/>
      <c r="H156" s="2">
        <f t="shared" si="11"/>
        <v>0</v>
      </c>
      <c r="I156" s="2"/>
      <c r="J156" s="2"/>
      <c r="K156" s="2">
        <f t="shared" si="12"/>
        <v>0</v>
      </c>
      <c r="L156" s="2"/>
      <c r="M156" s="2"/>
      <c r="N156" s="2">
        <f t="shared" si="13"/>
        <v>0</v>
      </c>
      <c r="O156" s="2"/>
    </row>
    <row r="157" spans="1:15" ht="15">
      <c r="A157" s="3">
        <v>155</v>
      </c>
      <c r="B157" s="2"/>
      <c r="C157" s="2">
        <v>51.5</v>
      </c>
      <c r="D157" s="2">
        <f t="shared" si="14"/>
        <v>0.1055</v>
      </c>
      <c r="E157" s="2">
        <f t="shared" si="10"/>
        <v>5.43</v>
      </c>
      <c r="F157" s="2"/>
      <c r="G157" s="2"/>
      <c r="H157" s="2">
        <f t="shared" si="11"/>
        <v>0</v>
      </c>
      <c r="I157" s="2"/>
      <c r="J157" s="2"/>
      <c r="K157" s="2">
        <f t="shared" si="12"/>
        <v>0</v>
      </c>
      <c r="L157" s="2"/>
      <c r="M157" s="2"/>
      <c r="N157" s="2">
        <f t="shared" si="13"/>
        <v>0</v>
      </c>
      <c r="O157" s="2"/>
    </row>
    <row r="158" spans="1:15" ht="15">
      <c r="A158" s="3">
        <v>156</v>
      </c>
      <c r="B158" s="2"/>
      <c r="C158" s="2">
        <v>54.3</v>
      </c>
      <c r="D158" s="2">
        <f t="shared" si="14"/>
        <v>0.1055</v>
      </c>
      <c r="E158" s="2">
        <f t="shared" si="10"/>
        <v>5.73</v>
      </c>
      <c r="F158" s="2"/>
      <c r="G158" s="2"/>
      <c r="H158" s="2">
        <f t="shared" si="11"/>
        <v>0</v>
      </c>
      <c r="I158" s="2"/>
      <c r="J158" s="2"/>
      <c r="K158" s="2">
        <f t="shared" si="12"/>
        <v>0</v>
      </c>
      <c r="L158" s="2"/>
      <c r="M158" s="2"/>
      <c r="N158" s="2">
        <f t="shared" si="13"/>
        <v>0</v>
      </c>
      <c r="O158" s="2"/>
    </row>
    <row r="159" spans="1:15" ht="15">
      <c r="A159" s="3">
        <v>157</v>
      </c>
      <c r="B159" s="2"/>
      <c r="C159" s="2">
        <v>53.4</v>
      </c>
      <c r="D159" s="2">
        <f t="shared" si="14"/>
        <v>0.1055</v>
      </c>
      <c r="E159" s="2">
        <f t="shared" si="10"/>
        <v>5.63</v>
      </c>
      <c r="F159" s="2"/>
      <c r="G159" s="2"/>
      <c r="H159" s="2">
        <f t="shared" si="11"/>
        <v>0</v>
      </c>
      <c r="I159" s="2"/>
      <c r="J159" s="2"/>
      <c r="K159" s="2">
        <f t="shared" si="12"/>
        <v>0</v>
      </c>
      <c r="L159" s="2"/>
      <c r="M159" s="2"/>
      <c r="N159" s="2">
        <f t="shared" si="13"/>
        <v>0</v>
      </c>
      <c r="O159" s="2"/>
    </row>
    <row r="160" spans="1:15" ht="15">
      <c r="A160" s="3">
        <v>159</v>
      </c>
      <c r="B160" s="2"/>
      <c r="C160" s="2">
        <v>53.2</v>
      </c>
      <c r="D160" s="2">
        <f t="shared" si="14"/>
        <v>0.1055</v>
      </c>
      <c r="E160" s="2">
        <f t="shared" si="10"/>
        <v>5.61</v>
      </c>
      <c r="F160" s="2"/>
      <c r="G160" s="2"/>
      <c r="H160" s="2">
        <f t="shared" si="11"/>
        <v>0</v>
      </c>
      <c r="I160" s="2"/>
      <c r="J160" s="2"/>
      <c r="K160" s="2">
        <f t="shared" si="12"/>
        <v>0</v>
      </c>
      <c r="L160" s="2"/>
      <c r="M160" s="2"/>
      <c r="N160" s="2">
        <f t="shared" si="13"/>
        <v>0</v>
      </c>
      <c r="O160" s="2"/>
    </row>
    <row r="161" spans="1:15" ht="15">
      <c r="A161" s="3">
        <v>160</v>
      </c>
      <c r="B161" s="2"/>
      <c r="C161" s="2">
        <v>53.1</v>
      </c>
      <c r="D161" s="2">
        <f t="shared" si="14"/>
        <v>0.1055</v>
      </c>
      <c r="E161" s="2">
        <f t="shared" si="10"/>
        <v>5.6</v>
      </c>
      <c r="F161" s="2"/>
      <c r="G161" s="2"/>
      <c r="H161" s="2">
        <f t="shared" si="11"/>
        <v>0</v>
      </c>
      <c r="I161" s="2"/>
      <c r="J161" s="2"/>
      <c r="K161" s="2">
        <f t="shared" si="12"/>
        <v>0</v>
      </c>
      <c r="L161" s="2"/>
      <c r="M161" s="2"/>
      <c r="N161" s="2">
        <f t="shared" si="13"/>
        <v>0</v>
      </c>
      <c r="O161" s="2"/>
    </row>
    <row r="162" spans="1:15" ht="15">
      <c r="A162" s="3">
        <v>161</v>
      </c>
      <c r="B162" s="2"/>
      <c r="C162" s="2">
        <v>52.3</v>
      </c>
      <c r="D162" s="2">
        <f t="shared" si="14"/>
        <v>0.1055</v>
      </c>
      <c r="E162" s="2">
        <f t="shared" si="10"/>
        <v>5.52</v>
      </c>
      <c r="F162" s="2"/>
      <c r="G162" s="2"/>
      <c r="H162" s="2">
        <f t="shared" si="11"/>
        <v>0</v>
      </c>
      <c r="I162" s="2"/>
      <c r="J162" s="2"/>
      <c r="K162" s="2">
        <f t="shared" si="12"/>
        <v>0</v>
      </c>
      <c r="L162" s="2"/>
      <c r="M162" s="2"/>
      <c r="N162" s="2">
        <f t="shared" si="13"/>
        <v>0</v>
      </c>
      <c r="O162" s="2"/>
    </row>
    <row r="163" spans="1:15" ht="15">
      <c r="A163" s="3">
        <v>162</v>
      </c>
      <c r="B163" s="2"/>
      <c r="C163" s="2">
        <v>53.5</v>
      </c>
      <c r="D163" s="2">
        <f t="shared" si="14"/>
        <v>0.1055</v>
      </c>
      <c r="E163" s="2">
        <f t="shared" si="10"/>
        <v>5.64</v>
      </c>
      <c r="F163" s="2"/>
      <c r="G163" s="2"/>
      <c r="H163" s="2">
        <f t="shared" si="11"/>
        <v>0</v>
      </c>
      <c r="I163" s="2"/>
      <c r="J163" s="2"/>
      <c r="K163" s="2">
        <f t="shared" si="12"/>
        <v>0</v>
      </c>
      <c r="L163" s="2"/>
      <c r="M163" s="2"/>
      <c r="N163" s="2">
        <f t="shared" si="13"/>
        <v>0</v>
      </c>
      <c r="O163" s="2"/>
    </row>
    <row r="164" spans="1:15" ht="15">
      <c r="A164" s="3">
        <v>163</v>
      </c>
      <c r="B164" s="2"/>
      <c r="C164" s="2">
        <v>53.3</v>
      </c>
      <c r="D164" s="2">
        <f t="shared" si="14"/>
        <v>0.1055</v>
      </c>
      <c r="E164" s="2">
        <f t="shared" si="10"/>
        <v>5.62</v>
      </c>
      <c r="F164" s="2"/>
      <c r="G164" s="2"/>
      <c r="H164" s="2">
        <f t="shared" si="11"/>
        <v>0</v>
      </c>
      <c r="I164" s="2"/>
      <c r="J164" s="2"/>
      <c r="K164" s="2">
        <f t="shared" si="12"/>
        <v>0</v>
      </c>
      <c r="L164" s="2"/>
      <c r="M164" s="2"/>
      <c r="N164" s="2">
        <f t="shared" si="13"/>
        <v>0</v>
      </c>
      <c r="O164" s="2"/>
    </row>
    <row r="165" spans="1:15" ht="15">
      <c r="A165" s="3">
        <v>164</v>
      </c>
      <c r="B165" s="2"/>
      <c r="C165" s="2">
        <v>52.5</v>
      </c>
      <c r="D165" s="2">
        <f t="shared" si="14"/>
        <v>0.1055</v>
      </c>
      <c r="E165" s="2">
        <f t="shared" si="10"/>
        <v>5.54</v>
      </c>
      <c r="F165" s="2"/>
      <c r="G165" s="2"/>
      <c r="H165" s="2">
        <f t="shared" si="11"/>
        <v>0</v>
      </c>
      <c r="I165" s="2"/>
      <c r="J165" s="2"/>
      <c r="K165" s="2">
        <f t="shared" si="12"/>
        <v>0</v>
      </c>
      <c r="L165" s="2"/>
      <c r="M165" s="2"/>
      <c r="N165" s="2">
        <f t="shared" si="13"/>
        <v>0</v>
      </c>
      <c r="O165" s="2"/>
    </row>
    <row r="166" spans="1:15" ht="15">
      <c r="A166" s="3">
        <v>165</v>
      </c>
      <c r="B166" s="2"/>
      <c r="C166" s="2">
        <v>53.6</v>
      </c>
      <c r="D166" s="2">
        <f t="shared" si="14"/>
        <v>0.1055</v>
      </c>
      <c r="E166" s="2">
        <f t="shared" si="10"/>
        <v>5.65</v>
      </c>
      <c r="F166" s="2"/>
      <c r="G166" s="2"/>
      <c r="H166" s="2">
        <f t="shared" si="11"/>
        <v>0</v>
      </c>
      <c r="I166" s="2"/>
      <c r="J166" s="2"/>
      <c r="K166" s="2">
        <f t="shared" si="12"/>
        <v>0</v>
      </c>
      <c r="L166" s="2"/>
      <c r="M166" s="2"/>
      <c r="N166" s="2">
        <f t="shared" si="13"/>
        <v>0</v>
      </c>
      <c r="O166" s="2"/>
    </row>
    <row r="167" spans="1:15" ht="15">
      <c r="A167" s="3">
        <v>166</v>
      </c>
      <c r="B167" s="2"/>
      <c r="C167" s="2">
        <v>52.6</v>
      </c>
      <c r="D167" s="2">
        <f t="shared" si="14"/>
        <v>0.1055</v>
      </c>
      <c r="E167" s="2">
        <f t="shared" si="10"/>
        <v>5.55</v>
      </c>
      <c r="F167" s="2"/>
      <c r="G167" s="2"/>
      <c r="H167" s="2">
        <f t="shared" si="11"/>
        <v>0</v>
      </c>
      <c r="I167" s="2"/>
      <c r="J167" s="2"/>
      <c r="K167" s="2">
        <f t="shared" si="12"/>
        <v>0</v>
      </c>
      <c r="L167" s="2"/>
      <c r="M167" s="2"/>
      <c r="N167" s="2">
        <f t="shared" si="13"/>
        <v>0</v>
      </c>
      <c r="O167" s="2"/>
    </row>
    <row r="168" spans="1:15" ht="15">
      <c r="A168" s="3">
        <v>167</v>
      </c>
      <c r="B168" s="2"/>
      <c r="C168" s="2">
        <v>52.4</v>
      </c>
      <c r="D168" s="2">
        <f t="shared" si="14"/>
        <v>0.1055</v>
      </c>
      <c r="E168" s="2">
        <f t="shared" si="10"/>
        <v>5.53</v>
      </c>
      <c r="F168" s="2"/>
      <c r="G168" s="2"/>
      <c r="H168" s="2">
        <f t="shared" si="11"/>
        <v>0</v>
      </c>
      <c r="I168" s="2"/>
      <c r="J168" s="2"/>
      <c r="K168" s="2">
        <f t="shared" si="12"/>
        <v>0</v>
      </c>
      <c r="L168" s="2"/>
      <c r="M168" s="2"/>
      <c r="N168" s="2">
        <f t="shared" si="13"/>
        <v>0</v>
      </c>
      <c r="O168" s="2"/>
    </row>
    <row r="169" spans="1:15" ht="15">
      <c r="A169" s="3">
        <v>168</v>
      </c>
      <c r="B169" s="2"/>
      <c r="C169" s="2">
        <v>53.5</v>
      </c>
      <c r="D169" s="2">
        <f t="shared" si="14"/>
        <v>0.1055</v>
      </c>
      <c r="E169" s="2">
        <f t="shared" si="10"/>
        <v>5.64</v>
      </c>
      <c r="F169" s="2"/>
      <c r="G169" s="2"/>
      <c r="H169" s="2">
        <f t="shared" si="11"/>
        <v>0</v>
      </c>
      <c r="I169" s="2"/>
      <c r="J169" s="2"/>
      <c r="K169" s="2">
        <f t="shared" si="12"/>
        <v>0</v>
      </c>
      <c r="L169" s="2"/>
      <c r="M169" s="2"/>
      <c r="N169" s="2">
        <f t="shared" si="13"/>
        <v>0</v>
      </c>
      <c r="O169" s="2"/>
    </row>
    <row r="170" spans="1:15" ht="15">
      <c r="A170" s="3">
        <v>169</v>
      </c>
      <c r="B170" s="2"/>
      <c r="C170" s="2">
        <v>52.8</v>
      </c>
      <c r="D170" s="2">
        <f t="shared" si="14"/>
        <v>0.1055</v>
      </c>
      <c r="E170" s="2">
        <f t="shared" si="10"/>
        <v>5.57</v>
      </c>
      <c r="F170" s="2"/>
      <c r="G170" s="2"/>
      <c r="H170" s="2">
        <f t="shared" si="11"/>
        <v>0</v>
      </c>
      <c r="I170" s="2"/>
      <c r="J170" s="2"/>
      <c r="K170" s="2">
        <f t="shared" si="12"/>
        <v>0</v>
      </c>
      <c r="L170" s="2"/>
      <c r="M170" s="2"/>
      <c r="N170" s="2">
        <f t="shared" si="13"/>
        <v>0</v>
      </c>
      <c r="O170" s="2"/>
    </row>
    <row r="171" spans="1:15" ht="15">
      <c r="A171" s="3">
        <v>170</v>
      </c>
      <c r="B171" s="2"/>
      <c r="C171" s="2">
        <v>54.2</v>
      </c>
      <c r="D171" s="2">
        <f t="shared" si="14"/>
        <v>0.1055</v>
      </c>
      <c r="E171" s="2">
        <f t="shared" si="10"/>
        <v>5.72</v>
      </c>
      <c r="F171" s="2"/>
      <c r="G171" s="2"/>
      <c r="H171" s="2">
        <f t="shared" si="11"/>
        <v>0</v>
      </c>
      <c r="I171" s="2"/>
      <c r="J171" s="2"/>
      <c r="K171" s="2">
        <f t="shared" si="12"/>
        <v>0</v>
      </c>
      <c r="L171" s="2"/>
      <c r="M171" s="2"/>
      <c r="N171" s="2">
        <f t="shared" si="13"/>
        <v>0</v>
      </c>
      <c r="O171" s="2"/>
    </row>
    <row r="172" spans="1:15" ht="15">
      <c r="A172" s="3">
        <v>171</v>
      </c>
      <c r="B172" s="2"/>
      <c r="C172" s="2">
        <v>53.2</v>
      </c>
      <c r="D172" s="2">
        <f t="shared" si="14"/>
        <v>0.1055</v>
      </c>
      <c r="E172" s="2">
        <f t="shared" si="10"/>
        <v>5.61</v>
      </c>
      <c r="F172" s="2"/>
      <c r="G172" s="2"/>
      <c r="H172" s="2">
        <f t="shared" si="11"/>
        <v>0</v>
      </c>
      <c r="I172" s="2"/>
      <c r="J172" s="2"/>
      <c r="K172" s="2">
        <f t="shared" si="12"/>
        <v>0</v>
      </c>
      <c r="L172" s="2"/>
      <c r="M172" s="2"/>
      <c r="N172" s="2">
        <f t="shared" si="13"/>
        <v>0</v>
      </c>
      <c r="O172" s="2"/>
    </row>
    <row r="173" spans="1:15" ht="15">
      <c r="A173" s="3">
        <v>172</v>
      </c>
      <c r="B173" s="2"/>
      <c r="C173" s="2">
        <v>64.9</v>
      </c>
      <c r="D173" s="2">
        <f t="shared" si="14"/>
        <v>0.1055</v>
      </c>
      <c r="E173" s="2">
        <f t="shared" si="10"/>
        <v>6.85</v>
      </c>
      <c r="F173" s="2"/>
      <c r="G173" s="2"/>
      <c r="H173" s="2">
        <f t="shared" si="11"/>
        <v>0</v>
      </c>
      <c r="I173" s="2"/>
      <c r="J173" s="2"/>
      <c r="K173" s="2">
        <f t="shared" si="12"/>
        <v>0</v>
      </c>
      <c r="L173" s="2"/>
      <c r="M173" s="2"/>
      <c r="N173" s="2">
        <f t="shared" si="13"/>
        <v>0</v>
      </c>
      <c r="O173" s="2"/>
    </row>
    <row r="174" spans="1:15" ht="15">
      <c r="A174" s="3">
        <v>173</v>
      </c>
      <c r="B174" s="2"/>
      <c r="C174" s="2">
        <v>54.4</v>
      </c>
      <c r="D174" s="2">
        <f t="shared" si="14"/>
        <v>0.1055</v>
      </c>
      <c r="E174" s="2">
        <f t="shared" si="10"/>
        <v>5.74</v>
      </c>
      <c r="F174" s="2"/>
      <c r="G174" s="2"/>
      <c r="H174" s="2">
        <f t="shared" si="11"/>
        <v>0</v>
      </c>
      <c r="I174" s="2"/>
      <c r="J174" s="2"/>
      <c r="K174" s="2">
        <f t="shared" si="12"/>
        <v>0</v>
      </c>
      <c r="L174" s="2"/>
      <c r="M174" s="2"/>
      <c r="N174" s="2">
        <f t="shared" si="13"/>
        <v>0</v>
      </c>
      <c r="O174" s="2"/>
    </row>
    <row r="175" spans="1:15" ht="15">
      <c r="A175" s="3">
        <v>174</v>
      </c>
      <c r="B175" s="2"/>
      <c r="C175" s="2">
        <v>53.3</v>
      </c>
      <c r="D175" s="2">
        <f t="shared" si="14"/>
        <v>0.1055</v>
      </c>
      <c r="E175" s="2">
        <f t="shared" si="10"/>
        <v>5.62</v>
      </c>
      <c r="F175" s="2"/>
      <c r="G175" s="2"/>
      <c r="H175" s="2">
        <f t="shared" si="11"/>
        <v>0</v>
      </c>
      <c r="I175" s="2"/>
      <c r="J175" s="2"/>
      <c r="K175" s="2">
        <f t="shared" si="12"/>
        <v>0</v>
      </c>
      <c r="L175" s="2"/>
      <c r="M175" s="2"/>
      <c r="N175" s="2">
        <f t="shared" si="13"/>
        <v>0</v>
      </c>
      <c r="O175" s="2"/>
    </row>
    <row r="176" spans="1:15" ht="15">
      <c r="A176" s="3">
        <v>175</v>
      </c>
      <c r="B176" s="2"/>
      <c r="C176" s="2">
        <v>65.5</v>
      </c>
      <c r="D176" s="2">
        <f t="shared" si="14"/>
        <v>0.1055</v>
      </c>
      <c r="E176" s="2">
        <f t="shared" si="10"/>
        <v>6.91</v>
      </c>
      <c r="F176" s="2"/>
      <c r="G176" s="2"/>
      <c r="H176" s="2">
        <f t="shared" si="11"/>
        <v>0</v>
      </c>
      <c r="I176" s="2"/>
      <c r="J176" s="2"/>
      <c r="K176" s="2">
        <f t="shared" si="12"/>
        <v>0</v>
      </c>
      <c r="L176" s="2"/>
      <c r="M176" s="2"/>
      <c r="N176" s="2">
        <f t="shared" si="13"/>
        <v>0</v>
      </c>
      <c r="O176" s="2"/>
    </row>
    <row r="177" spans="1:15" ht="15">
      <c r="A177" s="3">
        <v>176</v>
      </c>
      <c r="B177" s="2"/>
      <c r="C177" s="2">
        <v>52.9</v>
      </c>
      <c r="D177" s="2">
        <f t="shared" si="14"/>
        <v>0.1055</v>
      </c>
      <c r="E177" s="2">
        <f t="shared" si="10"/>
        <v>5.58</v>
      </c>
      <c r="F177" s="2"/>
      <c r="G177" s="2"/>
      <c r="H177" s="2">
        <f t="shared" si="11"/>
        <v>0</v>
      </c>
      <c r="I177" s="2"/>
      <c r="J177" s="2"/>
      <c r="K177" s="2">
        <f t="shared" si="12"/>
        <v>0</v>
      </c>
      <c r="L177" s="2"/>
      <c r="M177" s="2"/>
      <c r="N177" s="2">
        <f t="shared" si="13"/>
        <v>0</v>
      </c>
      <c r="O177" s="2"/>
    </row>
    <row r="178" spans="1:15" ht="15">
      <c r="A178" s="3">
        <v>177</v>
      </c>
      <c r="B178" s="2"/>
      <c r="C178" s="2">
        <v>53.8</v>
      </c>
      <c r="D178" s="2">
        <f t="shared" si="14"/>
        <v>0.1055</v>
      </c>
      <c r="E178" s="2">
        <f t="shared" si="10"/>
        <v>5.68</v>
      </c>
      <c r="F178" s="2"/>
      <c r="G178" s="2"/>
      <c r="H178" s="2">
        <f t="shared" si="11"/>
        <v>0</v>
      </c>
      <c r="I178" s="2"/>
      <c r="J178" s="2"/>
      <c r="K178" s="2">
        <f t="shared" si="12"/>
        <v>0</v>
      </c>
      <c r="L178" s="2"/>
      <c r="M178" s="2"/>
      <c r="N178" s="2">
        <f t="shared" si="13"/>
        <v>0</v>
      </c>
      <c r="O178" s="2"/>
    </row>
    <row r="179" spans="1:15" ht="15">
      <c r="A179" s="3">
        <v>178</v>
      </c>
      <c r="B179" s="2"/>
      <c r="C179" s="2">
        <v>65</v>
      </c>
      <c r="D179" s="2">
        <f t="shared" si="14"/>
        <v>0.1055</v>
      </c>
      <c r="E179" s="2">
        <f t="shared" si="10"/>
        <v>6.86</v>
      </c>
      <c r="F179" s="2"/>
      <c r="G179" s="2"/>
      <c r="H179" s="2">
        <f t="shared" si="11"/>
        <v>0</v>
      </c>
      <c r="I179" s="2"/>
      <c r="J179" s="2"/>
      <c r="K179" s="2">
        <f t="shared" si="12"/>
        <v>0</v>
      </c>
      <c r="L179" s="2"/>
      <c r="M179" s="2"/>
      <c r="N179" s="2">
        <f t="shared" si="13"/>
        <v>0</v>
      </c>
      <c r="O179" s="2"/>
    </row>
    <row r="180" spans="1:15" ht="15">
      <c r="A180" s="3">
        <v>179</v>
      </c>
      <c r="B180" s="2"/>
      <c r="C180" s="2">
        <v>53.3</v>
      </c>
      <c r="D180" s="2">
        <f t="shared" si="14"/>
        <v>0.1055</v>
      </c>
      <c r="E180" s="2">
        <f t="shared" si="10"/>
        <v>5.62</v>
      </c>
      <c r="F180" s="2"/>
      <c r="G180" s="2"/>
      <c r="H180" s="2">
        <f t="shared" si="11"/>
        <v>0</v>
      </c>
      <c r="I180" s="2"/>
      <c r="J180" s="2"/>
      <c r="K180" s="2">
        <f t="shared" si="12"/>
        <v>0</v>
      </c>
      <c r="L180" s="2"/>
      <c r="M180" s="2"/>
      <c r="N180" s="2">
        <f t="shared" si="13"/>
        <v>0</v>
      </c>
      <c r="O180" s="2"/>
    </row>
    <row r="181" spans="1:15" ht="15">
      <c r="A181" s="3">
        <v>180</v>
      </c>
      <c r="B181" s="2"/>
      <c r="C181" s="2">
        <v>52.8</v>
      </c>
      <c r="D181" s="2">
        <f t="shared" si="14"/>
        <v>0.1055</v>
      </c>
      <c r="E181" s="2">
        <f t="shared" si="10"/>
        <v>5.57</v>
      </c>
      <c r="F181" s="2"/>
      <c r="G181" s="2"/>
      <c r="H181" s="2">
        <f t="shared" si="11"/>
        <v>0</v>
      </c>
      <c r="I181" s="2"/>
      <c r="J181" s="2"/>
      <c r="K181" s="2">
        <f t="shared" si="12"/>
        <v>0</v>
      </c>
      <c r="L181" s="2"/>
      <c r="M181" s="2"/>
      <c r="N181" s="2">
        <f t="shared" si="13"/>
        <v>0</v>
      </c>
      <c r="O181" s="2"/>
    </row>
    <row r="182" spans="1:15" ht="15">
      <c r="A182" s="3">
        <v>181</v>
      </c>
      <c r="B182" s="2"/>
      <c r="C182" s="2">
        <v>67.1</v>
      </c>
      <c r="D182" s="2">
        <f t="shared" si="14"/>
        <v>0.1055</v>
      </c>
      <c r="E182" s="2">
        <f t="shared" si="10"/>
        <v>7.08</v>
      </c>
      <c r="F182" s="2"/>
      <c r="G182" s="2"/>
      <c r="H182" s="2">
        <f t="shared" si="11"/>
        <v>0</v>
      </c>
      <c r="I182" s="2"/>
      <c r="J182" s="2"/>
      <c r="K182" s="2">
        <f t="shared" si="12"/>
        <v>0</v>
      </c>
      <c r="L182" s="2"/>
      <c r="M182" s="2"/>
      <c r="N182" s="2">
        <f t="shared" si="13"/>
        <v>0</v>
      </c>
      <c r="O182" s="2"/>
    </row>
    <row r="183" spans="1:15" ht="15">
      <c r="A183" s="3">
        <v>182</v>
      </c>
      <c r="B183" s="2"/>
      <c r="C183" s="2">
        <v>53.3</v>
      </c>
      <c r="D183" s="2">
        <f t="shared" si="14"/>
        <v>0.1055</v>
      </c>
      <c r="E183" s="2">
        <f t="shared" si="10"/>
        <v>5.62</v>
      </c>
      <c r="F183" s="2"/>
      <c r="G183" s="2"/>
      <c r="H183" s="2">
        <f t="shared" si="11"/>
        <v>0</v>
      </c>
      <c r="I183" s="2"/>
      <c r="J183" s="2"/>
      <c r="K183" s="2">
        <f t="shared" si="12"/>
        <v>0</v>
      </c>
      <c r="L183" s="2"/>
      <c r="M183" s="2"/>
      <c r="N183" s="2">
        <f t="shared" si="13"/>
        <v>0</v>
      </c>
      <c r="O183" s="2"/>
    </row>
    <row r="184" spans="1:15" ht="15">
      <c r="A184" s="3">
        <v>183</v>
      </c>
      <c r="B184" s="2"/>
      <c r="C184" s="2">
        <v>53</v>
      </c>
      <c r="D184" s="2">
        <f t="shared" si="14"/>
        <v>0.1055</v>
      </c>
      <c r="E184" s="2">
        <f t="shared" si="10"/>
        <v>5.59</v>
      </c>
      <c r="F184" s="2"/>
      <c r="G184" s="2"/>
      <c r="H184" s="2">
        <f t="shared" si="11"/>
        <v>0</v>
      </c>
      <c r="I184" s="2"/>
      <c r="J184" s="2"/>
      <c r="K184" s="2">
        <f t="shared" si="12"/>
        <v>0</v>
      </c>
      <c r="L184" s="2"/>
      <c r="M184" s="2"/>
      <c r="N184" s="2">
        <f t="shared" si="13"/>
        <v>0</v>
      </c>
      <c r="O184" s="2"/>
    </row>
    <row r="185" spans="1:15" ht="15">
      <c r="A185" s="3">
        <v>184</v>
      </c>
      <c r="B185" s="2"/>
      <c r="C185" s="2">
        <v>64.7</v>
      </c>
      <c r="D185" s="2">
        <f t="shared" si="14"/>
        <v>0.1055</v>
      </c>
      <c r="E185" s="2">
        <f t="shared" si="10"/>
        <v>6.83</v>
      </c>
      <c r="F185" s="2"/>
      <c r="G185" s="2"/>
      <c r="H185" s="2">
        <f t="shared" si="11"/>
        <v>0</v>
      </c>
      <c r="I185" s="2"/>
      <c r="J185" s="2"/>
      <c r="K185" s="2">
        <f t="shared" si="12"/>
        <v>0</v>
      </c>
      <c r="L185" s="2"/>
      <c r="M185" s="2"/>
      <c r="N185" s="2">
        <f t="shared" si="13"/>
        <v>0</v>
      </c>
      <c r="O185" s="2"/>
    </row>
    <row r="186" spans="1:15" ht="15">
      <c r="A186" s="3">
        <v>185</v>
      </c>
      <c r="B186" s="2"/>
      <c r="C186" s="2">
        <v>53.4</v>
      </c>
      <c r="D186" s="2">
        <f t="shared" si="14"/>
        <v>0.1055</v>
      </c>
      <c r="E186" s="2">
        <f t="shared" si="10"/>
        <v>5.63</v>
      </c>
      <c r="F186" s="2"/>
      <c r="G186" s="2"/>
      <c r="H186" s="2">
        <f t="shared" si="11"/>
        <v>0</v>
      </c>
      <c r="I186" s="2"/>
      <c r="J186" s="2"/>
      <c r="K186" s="2">
        <f t="shared" si="12"/>
        <v>0</v>
      </c>
      <c r="L186" s="2"/>
      <c r="M186" s="2"/>
      <c r="N186" s="2">
        <f t="shared" si="13"/>
        <v>0</v>
      </c>
      <c r="O186" s="2"/>
    </row>
    <row r="187" spans="1:15" ht="15">
      <c r="A187" s="3">
        <v>186</v>
      </c>
      <c r="B187" s="2"/>
      <c r="C187" s="2">
        <v>52.2</v>
      </c>
      <c r="D187" s="2">
        <f t="shared" si="14"/>
        <v>0.1055</v>
      </c>
      <c r="E187" s="2">
        <f t="shared" si="10"/>
        <v>5.51</v>
      </c>
      <c r="F187" s="2"/>
      <c r="G187" s="2"/>
      <c r="H187" s="2">
        <f t="shared" si="11"/>
        <v>0</v>
      </c>
      <c r="I187" s="2"/>
      <c r="J187" s="2"/>
      <c r="K187" s="2">
        <f t="shared" si="12"/>
        <v>0</v>
      </c>
      <c r="L187" s="2"/>
      <c r="M187" s="2"/>
      <c r="N187" s="2">
        <f t="shared" si="13"/>
        <v>0</v>
      </c>
      <c r="O187" s="2"/>
    </row>
    <row r="188" spans="2:15" ht="18.75">
      <c r="B188" s="4" t="s">
        <v>12</v>
      </c>
      <c r="C188">
        <f>SUM(C3:C187)</f>
        <v>10408.899999999998</v>
      </c>
      <c r="D188" s="13"/>
      <c r="E188" s="21">
        <f>ROUND(SUM(E8:E187),2)</f>
        <v>1103.28</v>
      </c>
      <c r="F188" s="13">
        <f aca="true" t="shared" si="15" ref="F188:O188">ROUND(SUM(F8:F187),2)</f>
        <v>0</v>
      </c>
      <c r="G188" s="13">
        <f t="shared" si="15"/>
        <v>0</v>
      </c>
      <c r="H188" s="13">
        <f t="shared" si="15"/>
        <v>0</v>
      </c>
      <c r="I188" s="13">
        <f t="shared" si="15"/>
        <v>0</v>
      </c>
      <c r="J188" s="13">
        <f t="shared" si="15"/>
        <v>0</v>
      </c>
      <c r="K188" s="13">
        <f t="shared" si="15"/>
        <v>0</v>
      </c>
      <c r="L188" s="13">
        <f t="shared" si="15"/>
        <v>0</v>
      </c>
      <c r="M188" s="13">
        <f t="shared" si="15"/>
        <v>0</v>
      </c>
      <c r="N188" s="13">
        <f t="shared" si="15"/>
        <v>0</v>
      </c>
      <c r="O188" s="13">
        <f t="shared" si="15"/>
        <v>0</v>
      </c>
    </row>
    <row r="189" spans="2:3" ht="15">
      <c r="B189" t="s">
        <v>96</v>
      </c>
      <c r="C189">
        <f>ROUND(1098.31/C188,2)</f>
        <v>0.11</v>
      </c>
    </row>
  </sheetData>
  <sheetProtection/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rintOptions/>
  <pageMargins left="0.7" right="0.7" top="0.39" bottom="0.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F1" sqref="F1:P182"/>
    </sheetView>
  </sheetViews>
  <sheetFormatPr defaultColWidth="9.140625" defaultRowHeight="15"/>
  <cols>
    <col min="2" max="2" width="33.421875" style="0" customWidth="1"/>
    <col min="6" max="6" width="10.7109375" style="0" customWidth="1"/>
    <col min="9" max="9" width="10.7109375" style="0" customWidth="1"/>
    <col min="12" max="13" width="10.7109375" style="0" customWidth="1"/>
  </cols>
  <sheetData>
    <row r="1" spans="1:15" ht="15" customHeight="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47" t="s">
        <v>95</v>
      </c>
      <c r="G1" s="53" t="s">
        <v>4</v>
      </c>
      <c r="H1" s="53"/>
      <c r="I1" s="47" t="s">
        <v>95</v>
      </c>
      <c r="J1" s="53" t="s">
        <v>5</v>
      </c>
      <c r="K1" s="53"/>
      <c r="L1" s="47" t="s">
        <v>95</v>
      </c>
      <c r="M1" s="53" t="s">
        <v>6</v>
      </c>
      <c r="N1" s="53"/>
      <c r="O1" s="18"/>
    </row>
    <row r="2" spans="1:15" ht="30">
      <c r="A2" s="52"/>
      <c r="B2" s="52"/>
      <c r="C2" s="52"/>
      <c r="D2" s="6" t="s">
        <v>10</v>
      </c>
      <c r="E2" s="6" t="s">
        <v>11</v>
      </c>
      <c r="F2" s="48"/>
      <c r="G2" s="6" t="s">
        <v>10</v>
      </c>
      <c r="H2" s="6" t="s">
        <v>11</v>
      </c>
      <c r="I2" s="48"/>
      <c r="J2" s="6" t="s">
        <v>10</v>
      </c>
      <c r="K2" s="6" t="s">
        <v>11</v>
      </c>
      <c r="L2" s="48"/>
      <c r="M2" s="6" t="s">
        <v>10</v>
      </c>
      <c r="N2" s="6" t="s">
        <v>10</v>
      </c>
      <c r="O2" s="6"/>
    </row>
    <row r="3" spans="1:15" ht="15">
      <c r="A3" s="9">
        <v>1</v>
      </c>
      <c r="B3" s="2" t="s">
        <v>94</v>
      </c>
      <c r="C3" s="2">
        <v>53.3</v>
      </c>
      <c r="D3" s="2">
        <f>C184</f>
        <v>0.1713</v>
      </c>
      <c r="E3" s="2">
        <f>ROUND(C3*D3,2)</f>
        <v>9.13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52.5</v>
      </c>
      <c r="D4" s="2">
        <f>D3</f>
        <v>0.1713</v>
      </c>
      <c r="E4" s="2">
        <f aca="true" t="shared" si="0" ref="E4:E67">ROUND(C4*D4,2)</f>
        <v>8.99</v>
      </c>
      <c r="F4" s="2"/>
      <c r="G4" s="2">
        <f>G3</f>
        <v>0</v>
      </c>
      <c r="H4" s="2">
        <f aca="true" t="shared" si="1" ref="H4:H67">ROUND(C4*G4,2)</f>
        <v>0</v>
      </c>
      <c r="I4" s="2"/>
      <c r="J4" s="2">
        <f>J3</f>
        <v>0</v>
      </c>
      <c r="K4" s="2">
        <f aca="true" t="shared" si="2" ref="K4:K67">ROUND(C4*J4,2)</f>
        <v>0</v>
      </c>
      <c r="L4" s="2"/>
      <c r="M4" s="2"/>
      <c r="N4" s="2">
        <f aca="true" t="shared" si="3" ref="N4:N67">C4*M4</f>
        <v>0</v>
      </c>
      <c r="O4" s="2"/>
    </row>
    <row r="5" spans="1:15" ht="15">
      <c r="A5" s="2">
        <v>3</v>
      </c>
      <c r="B5" s="2"/>
      <c r="C5" s="2">
        <v>52.9</v>
      </c>
      <c r="D5" s="2">
        <f aca="true" t="shared" si="4" ref="D5:D68">D4</f>
        <v>0.1713</v>
      </c>
      <c r="E5" s="2">
        <f t="shared" si="0"/>
        <v>9.06</v>
      </c>
      <c r="F5" s="2"/>
      <c r="G5" s="2">
        <f aca="true" t="shared" si="5" ref="G5:G68">G4</f>
        <v>0</v>
      </c>
      <c r="H5" s="2">
        <f t="shared" si="1"/>
        <v>0</v>
      </c>
      <c r="I5" s="2"/>
      <c r="J5" s="2">
        <f aca="true" t="shared" si="6" ref="J5:J68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52.6</v>
      </c>
      <c r="D6" s="2">
        <f t="shared" si="4"/>
        <v>0.1713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0.1713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52.1</v>
      </c>
      <c r="D8" s="2">
        <f t="shared" si="4"/>
        <v>0.1713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51.9</v>
      </c>
      <c r="D9" s="2">
        <f t="shared" si="4"/>
        <v>0.1713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/>
      <c r="C10" s="2">
        <v>52.9</v>
      </c>
      <c r="D10" s="2">
        <f t="shared" si="4"/>
        <v>0.1713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52.3</v>
      </c>
      <c r="D11" s="2">
        <f t="shared" si="4"/>
        <v>0.1713</v>
      </c>
      <c r="E11" s="2">
        <f t="shared" si="0"/>
        <v>8.96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52</v>
      </c>
      <c r="D12" s="2">
        <f t="shared" si="4"/>
        <v>0.1713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52.6</v>
      </c>
      <c r="D13" s="2">
        <f t="shared" si="4"/>
        <v>0.1713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52.1</v>
      </c>
      <c r="D14" s="2">
        <f t="shared" si="4"/>
        <v>0.1713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51.8</v>
      </c>
      <c r="D15" s="2">
        <f t="shared" si="4"/>
        <v>0.1713</v>
      </c>
      <c r="E15" s="2">
        <f t="shared" si="0"/>
        <v>8.87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52.5</v>
      </c>
      <c r="D16" s="2">
        <f t="shared" si="4"/>
        <v>0.1713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52.8</v>
      </c>
      <c r="D17" s="2">
        <f t="shared" si="4"/>
        <v>0.1713</v>
      </c>
      <c r="E17" s="2">
        <f t="shared" si="0"/>
        <v>9.04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64.8</v>
      </c>
      <c r="D18" s="2">
        <f t="shared" si="4"/>
        <v>0.1713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53.3</v>
      </c>
      <c r="D19" s="2">
        <f t="shared" si="4"/>
        <v>0.1713</v>
      </c>
      <c r="E19" s="2">
        <f t="shared" si="0"/>
        <v>9.13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51.8</v>
      </c>
      <c r="D20" s="2">
        <f t="shared" si="4"/>
        <v>0.1713</v>
      </c>
      <c r="E20" s="2">
        <f t="shared" si="0"/>
        <v>8.87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/>
      <c r="C21" s="2">
        <v>66.5</v>
      </c>
      <c r="D21" s="2">
        <f t="shared" si="4"/>
        <v>0.1713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52.3</v>
      </c>
      <c r="D22" s="2">
        <f t="shared" si="4"/>
        <v>0.1713</v>
      </c>
      <c r="E22" s="2">
        <f t="shared" si="0"/>
        <v>8.96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51.8</v>
      </c>
      <c r="D23" s="2">
        <f t="shared" si="4"/>
        <v>0.1713</v>
      </c>
      <c r="E23" s="2">
        <f t="shared" si="0"/>
        <v>8.87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63.6</v>
      </c>
      <c r="D24" s="2">
        <f t="shared" si="4"/>
        <v>0.1713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52.3</v>
      </c>
      <c r="D25" s="2">
        <f t="shared" si="4"/>
        <v>0.1713</v>
      </c>
      <c r="E25" s="2">
        <f t="shared" si="0"/>
        <v>8.96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51.8</v>
      </c>
      <c r="D26" s="2">
        <f t="shared" si="4"/>
        <v>0.1713</v>
      </c>
      <c r="E26" s="2">
        <f t="shared" si="0"/>
        <v>8.87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</v>
      </c>
      <c r="D27" s="2">
        <f t="shared" si="4"/>
        <v>0.1713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52.2</v>
      </c>
      <c r="D28" s="2">
        <f t="shared" si="4"/>
        <v>0.1713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52</v>
      </c>
      <c r="D29" s="2">
        <f t="shared" si="4"/>
        <v>0.1713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65.4</v>
      </c>
      <c r="D30" s="2">
        <f t="shared" si="4"/>
        <v>0.1713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52.5</v>
      </c>
      <c r="D31" s="2">
        <f t="shared" si="4"/>
        <v>0.1713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52</v>
      </c>
      <c r="D32" s="2">
        <f t="shared" si="4"/>
        <v>0.1713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51.7</v>
      </c>
      <c r="D33" s="2">
        <f t="shared" si="4"/>
        <v>0.1713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52.2</v>
      </c>
      <c r="D34" s="2">
        <f t="shared" si="4"/>
        <v>0.1713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52.7</v>
      </c>
      <c r="D35" s="2">
        <f t="shared" si="4"/>
        <v>0.1713</v>
      </c>
      <c r="E35" s="2">
        <f t="shared" si="0"/>
        <v>9.03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51.5</v>
      </c>
      <c r="D36" s="2">
        <f t="shared" si="4"/>
        <v>0.1713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53.9</v>
      </c>
      <c r="D37" s="2">
        <f t="shared" si="4"/>
        <v>0.1713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53.6</v>
      </c>
      <c r="D38" s="2">
        <f t="shared" si="4"/>
        <v>0.1713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51.7</v>
      </c>
      <c r="D39" s="2">
        <f t="shared" si="4"/>
        <v>0.1713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52</v>
      </c>
      <c r="D40" s="2">
        <f t="shared" si="4"/>
        <v>0.1713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52.4</v>
      </c>
      <c r="D41" s="2">
        <f t="shared" si="4"/>
        <v>0.1713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51.4</v>
      </c>
      <c r="D42" s="2">
        <f t="shared" si="4"/>
        <v>0.1713</v>
      </c>
      <c r="E42" s="2">
        <f t="shared" si="0"/>
        <v>8.8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</v>
      </c>
      <c r="D43" s="2">
        <f t="shared" si="4"/>
        <v>0.1713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52.8</v>
      </c>
      <c r="D44" s="2">
        <f t="shared" si="4"/>
        <v>0.1713</v>
      </c>
      <c r="E44" s="2">
        <f t="shared" si="0"/>
        <v>9.04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51.5</v>
      </c>
      <c r="D45" s="2">
        <f t="shared" si="4"/>
        <v>0.1713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52.5</v>
      </c>
      <c r="D46" s="2">
        <f t="shared" si="4"/>
        <v>0.1713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51.9</v>
      </c>
      <c r="D47" s="2">
        <f t="shared" si="4"/>
        <v>0.1713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64</v>
      </c>
      <c r="D48" s="2">
        <f t="shared" si="4"/>
        <v>0.1713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52.1</v>
      </c>
      <c r="D49" s="2">
        <f t="shared" si="4"/>
        <v>0.1713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52.2</v>
      </c>
      <c r="D50" s="2">
        <f t="shared" si="4"/>
        <v>0.1713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65.4</v>
      </c>
      <c r="D51" s="2">
        <f t="shared" si="4"/>
        <v>0.1713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52.9</v>
      </c>
      <c r="D52" s="2">
        <f t="shared" si="4"/>
        <v>0.1713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52.3</v>
      </c>
      <c r="D53" s="2">
        <f t="shared" si="4"/>
        <v>0.1713</v>
      </c>
      <c r="E53" s="2">
        <f t="shared" si="0"/>
        <v>8.96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66</v>
      </c>
      <c r="D54" s="2">
        <f t="shared" si="4"/>
        <v>0.1713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53.1</v>
      </c>
      <c r="D55" s="2">
        <f t="shared" si="4"/>
        <v>0.1713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52</v>
      </c>
      <c r="D56" s="2">
        <f t="shared" si="4"/>
        <v>0.1713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64.2</v>
      </c>
      <c r="D57" s="2">
        <f t="shared" si="4"/>
        <v>0.1713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52.4</v>
      </c>
      <c r="D58" s="2">
        <f t="shared" si="4"/>
        <v>0.1713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52.3</v>
      </c>
      <c r="D59" s="2">
        <f t="shared" si="4"/>
        <v>0.1713</v>
      </c>
      <c r="E59" s="2">
        <f t="shared" si="0"/>
        <v>8.96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63.9</v>
      </c>
      <c r="D60" s="2">
        <f t="shared" si="4"/>
        <v>0.1713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</v>
      </c>
      <c r="D61" s="2">
        <f t="shared" si="4"/>
        <v>0.1713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52</v>
      </c>
      <c r="D62" s="2">
        <f t="shared" si="4"/>
        <v>0.1713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51.9</v>
      </c>
      <c r="D63" s="2">
        <f t="shared" si="4"/>
        <v>0.1713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53</v>
      </c>
      <c r="D64" s="2">
        <f t="shared" si="4"/>
        <v>0.1713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52.8</v>
      </c>
      <c r="D65" s="2">
        <f t="shared" si="4"/>
        <v>0.1713</v>
      </c>
      <c r="E65" s="2">
        <f t="shared" si="0"/>
        <v>9.04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52.1</v>
      </c>
      <c r="D66" s="2">
        <f t="shared" si="4"/>
        <v>0.1713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52.1</v>
      </c>
      <c r="D67" s="2">
        <f t="shared" si="4"/>
        <v>0.1713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52.9</v>
      </c>
      <c r="D68" s="2">
        <f t="shared" si="4"/>
        <v>0.1713</v>
      </c>
      <c r="E68" s="2">
        <f aca="true" t="shared" si="7" ref="E68:E131">ROUND(C68*D68,2)</f>
        <v>9.06</v>
      </c>
      <c r="F68" s="2"/>
      <c r="G68" s="2">
        <f t="shared" si="5"/>
        <v>0</v>
      </c>
      <c r="H68" s="2">
        <f aca="true" t="shared" si="8" ref="H68:H131">ROUND(C68*G68,2)</f>
        <v>0</v>
      </c>
      <c r="I68" s="2"/>
      <c r="J68" s="2">
        <f t="shared" si="6"/>
        <v>0</v>
      </c>
      <c r="K68" s="2">
        <f aca="true" t="shared" si="9" ref="K68:K131">ROUND(C68*J68,2)</f>
        <v>0</v>
      </c>
      <c r="L68" s="2"/>
      <c r="M68" s="2"/>
      <c r="N68" s="2">
        <f aca="true" t="shared" si="10" ref="N68:N131">C68*M68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11" ref="D69:D132">D68</f>
        <v>0.1713</v>
      </c>
      <c r="E69" s="2">
        <f t="shared" si="7"/>
        <v>9.06</v>
      </c>
      <c r="F69" s="2"/>
      <c r="G69" s="2">
        <f aca="true" t="shared" si="12" ref="G69:G132">G68</f>
        <v>0</v>
      </c>
      <c r="H69" s="2">
        <f t="shared" si="8"/>
        <v>0</v>
      </c>
      <c r="I69" s="2"/>
      <c r="J69" s="2">
        <f aca="true" t="shared" si="13" ref="J69:J132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 ht="15">
      <c r="A70" s="2">
        <v>68</v>
      </c>
      <c r="B70" s="2"/>
      <c r="C70" s="2">
        <v>52.7</v>
      </c>
      <c r="D70" s="2">
        <f t="shared" si="11"/>
        <v>0.1713</v>
      </c>
      <c r="E70" s="2">
        <f t="shared" si="7"/>
        <v>9.03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 ht="15">
      <c r="A71" s="2">
        <v>69</v>
      </c>
      <c r="B71" s="2"/>
      <c r="C71" s="2">
        <v>52.6</v>
      </c>
      <c r="D71" s="2">
        <f t="shared" si="11"/>
        <v>0.1713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 ht="15">
      <c r="A72" s="2">
        <v>70</v>
      </c>
      <c r="B72" s="2"/>
      <c r="C72" s="2">
        <v>52.5</v>
      </c>
      <c r="D72" s="2">
        <f t="shared" si="11"/>
        <v>0.1713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 ht="15">
      <c r="A73" s="5">
        <v>71</v>
      </c>
      <c r="B73" s="2"/>
      <c r="C73" s="2">
        <v>52.9</v>
      </c>
      <c r="D73" s="2">
        <f t="shared" si="11"/>
        <v>0.1713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 ht="15">
      <c r="A74" s="5">
        <v>72</v>
      </c>
      <c r="B74" s="2"/>
      <c r="C74" s="2">
        <v>53.1</v>
      </c>
      <c r="D74" s="2">
        <f t="shared" si="11"/>
        <v>0.1713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 ht="15">
      <c r="A75" s="5">
        <v>73</v>
      </c>
      <c r="B75" s="2"/>
      <c r="C75" s="2">
        <v>53.3</v>
      </c>
      <c r="D75" s="2">
        <f t="shared" si="11"/>
        <v>0.1713</v>
      </c>
      <c r="E75" s="2">
        <f t="shared" si="7"/>
        <v>9.13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 ht="15">
      <c r="A76" s="5">
        <v>74</v>
      </c>
      <c r="B76" s="2"/>
      <c r="C76" s="2">
        <v>53</v>
      </c>
      <c r="D76" s="2">
        <f t="shared" si="11"/>
        <v>0.1713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 ht="15">
      <c r="A77" s="5">
        <v>75</v>
      </c>
      <c r="B77" s="2"/>
      <c r="C77" s="2">
        <v>52.7</v>
      </c>
      <c r="D77" s="2">
        <f t="shared" si="11"/>
        <v>0.1713</v>
      </c>
      <c r="E77" s="2">
        <f t="shared" si="7"/>
        <v>9.03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 ht="15">
      <c r="A78" s="5">
        <v>76</v>
      </c>
      <c r="B78" s="2"/>
      <c r="C78" s="2">
        <v>64.2</v>
      </c>
      <c r="D78" s="2">
        <f t="shared" si="11"/>
        <v>0.1713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 ht="15">
      <c r="A79" s="5">
        <v>77</v>
      </c>
      <c r="B79" s="2"/>
      <c r="C79" s="2">
        <v>51.9</v>
      </c>
      <c r="D79" s="2">
        <f t="shared" si="11"/>
        <v>0.1713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 ht="15">
      <c r="A80" s="5">
        <v>78</v>
      </c>
      <c r="B80" s="2"/>
      <c r="C80" s="2">
        <v>52.4</v>
      </c>
      <c r="D80" s="2">
        <f t="shared" si="11"/>
        <v>0.1713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 ht="15">
      <c r="A81" s="5">
        <v>79</v>
      </c>
      <c r="B81" s="2"/>
      <c r="C81" s="2">
        <v>64.9</v>
      </c>
      <c r="D81" s="2">
        <f t="shared" si="11"/>
        <v>0.1713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 ht="15">
      <c r="A82" s="5">
        <v>80</v>
      </c>
      <c r="B82" s="2"/>
      <c r="C82" s="2">
        <v>51.8</v>
      </c>
      <c r="D82" s="2">
        <f t="shared" si="11"/>
        <v>0.1713</v>
      </c>
      <c r="E82" s="2">
        <f t="shared" si="7"/>
        <v>8.87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 ht="15">
      <c r="A83" s="5">
        <v>81</v>
      </c>
      <c r="B83" s="2"/>
      <c r="C83" s="2">
        <v>51.4</v>
      </c>
      <c r="D83" s="2">
        <f t="shared" si="11"/>
        <v>0.1713</v>
      </c>
      <c r="E83" s="2">
        <f t="shared" si="7"/>
        <v>8.8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 ht="15">
      <c r="A84" s="5">
        <v>82</v>
      </c>
      <c r="B84" s="2"/>
      <c r="C84" s="2">
        <v>65.6</v>
      </c>
      <c r="D84" s="2">
        <f t="shared" si="11"/>
        <v>0.1713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 ht="15">
      <c r="A85" s="5">
        <v>83</v>
      </c>
      <c r="B85" s="2"/>
      <c r="C85" s="2">
        <v>52.1</v>
      </c>
      <c r="D85" s="2">
        <f t="shared" si="11"/>
        <v>0.1713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 ht="15">
      <c r="A86" s="5">
        <v>84</v>
      </c>
      <c r="B86" s="2"/>
      <c r="C86" s="2">
        <v>51.6</v>
      </c>
      <c r="D86" s="2">
        <f t="shared" si="11"/>
        <v>0.1713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 ht="15">
      <c r="A87" s="5">
        <v>85</v>
      </c>
      <c r="B87" s="2"/>
      <c r="C87" s="2">
        <v>64</v>
      </c>
      <c r="D87" s="2">
        <f t="shared" si="11"/>
        <v>0.1713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 ht="15">
      <c r="A88" s="5">
        <v>86</v>
      </c>
      <c r="B88" s="2"/>
      <c r="C88" s="2">
        <v>52.2</v>
      </c>
      <c r="D88" s="2">
        <f t="shared" si="11"/>
        <v>0.1713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 ht="15">
      <c r="A89" s="5">
        <v>87</v>
      </c>
      <c r="B89" s="2"/>
      <c r="C89" s="2">
        <v>51.7</v>
      </c>
      <c r="D89" s="2">
        <f t="shared" si="11"/>
        <v>0.1713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 ht="15">
      <c r="A90" s="5">
        <v>88</v>
      </c>
      <c r="B90" s="2"/>
      <c r="C90" s="2">
        <v>64.5</v>
      </c>
      <c r="D90" s="2">
        <f t="shared" si="11"/>
        <v>0.1713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 ht="15">
      <c r="A91" s="5">
        <v>89</v>
      </c>
      <c r="B91" s="2"/>
      <c r="C91" s="2">
        <v>51.8</v>
      </c>
      <c r="D91" s="2">
        <f t="shared" si="11"/>
        <v>0.1713</v>
      </c>
      <c r="E91" s="2">
        <f t="shared" si="7"/>
        <v>8.87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 ht="15">
      <c r="A92" s="5">
        <v>90</v>
      </c>
      <c r="B92" s="2"/>
      <c r="C92" s="2">
        <v>51.5</v>
      </c>
      <c r="D92" s="2">
        <f t="shared" si="11"/>
        <v>0.1713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 ht="15">
      <c r="A93" s="5">
        <v>91</v>
      </c>
      <c r="B93" s="2"/>
      <c r="C93" s="2">
        <v>51.5</v>
      </c>
      <c r="D93" s="2">
        <f t="shared" si="11"/>
        <v>0.1713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 ht="15">
      <c r="A94" s="5">
        <v>92</v>
      </c>
      <c r="B94" s="2"/>
      <c r="C94" s="2">
        <v>51.9</v>
      </c>
      <c r="D94" s="2">
        <f t="shared" si="11"/>
        <v>0.1713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 ht="15">
      <c r="A95" s="5">
        <v>93</v>
      </c>
      <c r="B95" s="2"/>
      <c r="C95" s="2">
        <v>51.7</v>
      </c>
      <c r="D95" s="2">
        <f t="shared" si="11"/>
        <v>0.1713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 ht="15">
      <c r="A96" s="5">
        <v>94</v>
      </c>
      <c r="B96" s="2"/>
      <c r="C96" s="2">
        <v>51.6</v>
      </c>
      <c r="D96" s="2">
        <f t="shared" si="11"/>
        <v>0.1713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 ht="15">
      <c r="A97" s="5">
        <v>95</v>
      </c>
      <c r="B97" s="2"/>
      <c r="C97" s="2">
        <v>51.7</v>
      </c>
      <c r="D97" s="2">
        <f t="shared" si="11"/>
        <v>0.1713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 ht="15">
      <c r="A98" s="5">
        <v>96</v>
      </c>
      <c r="B98" s="2"/>
      <c r="C98" s="2">
        <v>51.7</v>
      </c>
      <c r="D98" s="2">
        <f t="shared" si="11"/>
        <v>0.1713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 ht="15">
      <c r="A99" s="5">
        <v>97</v>
      </c>
      <c r="B99" s="2"/>
      <c r="C99" s="2">
        <v>51.7</v>
      </c>
      <c r="D99" s="2">
        <f t="shared" si="11"/>
        <v>0.1713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 ht="15">
      <c r="A100" s="5">
        <v>98</v>
      </c>
      <c r="B100" s="2"/>
      <c r="C100" s="2">
        <v>52.2</v>
      </c>
      <c r="D100" s="2">
        <f t="shared" si="11"/>
        <v>0.1713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 ht="15">
      <c r="A101" s="5">
        <v>99</v>
      </c>
      <c r="B101" s="2"/>
      <c r="C101" s="2">
        <v>51.6</v>
      </c>
      <c r="D101" s="2">
        <f t="shared" si="11"/>
        <v>0.1713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 ht="15">
      <c r="A102" s="5">
        <v>100</v>
      </c>
      <c r="B102" s="2"/>
      <c r="C102" s="2">
        <v>51.7</v>
      </c>
      <c r="D102" s="2">
        <f t="shared" si="11"/>
        <v>0.1713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 ht="15">
      <c r="A103" s="5">
        <v>101</v>
      </c>
      <c r="B103" s="2"/>
      <c r="C103" s="2">
        <v>52.7</v>
      </c>
      <c r="D103" s="2">
        <f t="shared" si="11"/>
        <v>0.1713</v>
      </c>
      <c r="E103" s="2">
        <f t="shared" si="7"/>
        <v>9.03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 ht="15">
      <c r="A104" s="5">
        <v>102</v>
      </c>
      <c r="B104" s="2"/>
      <c r="C104" s="2">
        <v>51.6</v>
      </c>
      <c r="D104" s="2">
        <f t="shared" si="11"/>
        <v>0.1713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 ht="15">
      <c r="A105" s="5">
        <v>103</v>
      </c>
      <c r="B105" s="2"/>
      <c r="C105" s="2">
        <v>52.3</v>
      </c>
      <c r="D105" s="2">
        <f t="shared" si="11"/>
        <v>0.1713</v>
      </c>
      <c r="E105" s="2">
        <f t="shared" si="7"/>
        <v>8.96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 ht="15">
      <c r="A106" s="5">
        <v>104</v>
      </c>
      <c r="B106" s="2"/>
      <c r="C106" s="2">
        <v>52</v>
      </c>
      <c r="D106" s="2">
        <f t="shared" si="11"/>
        <v>0.1713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 ht="15">
      <c r="A107" s="5">
        <v>105</v>
      </c>
      <c r="B107" s="2"/>
      <c r="C107" s="2">
        <v>51.8</v>
      </c>
      <c r="D107" s="2">
        <f t="shared" si="11"/>
        <v>0.1713</v>
      </c>
      <c r="E107" s="2">
        <f t="shared" si="7"/>
        <v>8.87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 ht="15">
      <c r="A108" s="5">
        <v>106</v>
      </c>
      <c r="B108" s="2"/>
      <c r="C108" s="2">
        <v>64.5</v>
      </c>
      <c r="D108" s="2">
        <f t="shared" si="11"/>
        <v>0.1713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 ht="15">
      <c r="A109" s="5">
        <v>107</v>
      </c>
      <c r="B109" s="2"/>
      <c r="C109" s="2">
        <v>52.9</v>
      </c>
      <c r="D109" s="2">
        <f t="shared" si="11"/>
        <v>0.1713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 ht="15">
      <c r="A110" s="5">
        <v>108</v>
      </c>
      <c r="B110" s="2"/>
      <c r="C110" s="2">
        <v>51.7</v>
      </c>
      <c r="D110" s="2">
        <f t="shared" si="11"/>
        <v>0.1713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 ht="15">
      <c r="A111" s="5">
        <v>109</v>
      </c>
      <c r="B111" s="2"/>
      <c r="C111" s="2">
        <v>66.1</v>
      </c>
      <c r="D111" s="2">
        <f t="shared" si="11"/>
        <v>0.1713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 ht="15">
      <c r="A112" s="5">
        <v>110</v>
      </c>
      <c r="B112" s="2"/>
      <c r="C112" s="2">
        <v>51.8</v>
      </c>
      <c r="D112" s="2">
        <f t="shared" si="11"/>
        <v>0.1713</v>
      </c>
      <c r="E112" s="2">
        <f t="shared" si="7"/>
        <v>8.87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 ht="15">
      <c r="A113" s="5">
        <v>111</v>
      </c>
      <c r="B113" s="2"/>
      <c r="C113" s="2">
        <v>51.4</v>
      </c>
      <c r="D113" s="2">
        <f t="shared" si="11"/>
        <v>0.1713</v>
      </c>
      <c r="E113" s="2">
        <f t="shared" si="7"/>
        <v>8.8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 ht="15">
      <c r="A114" s="5">
        <v>112</v>
      </c>
      <c r="B114" s="2"/>
      <c r="C114" s="2">
        <v>64.7</v>
      </c>
      <c r="D114" s="2">
        <f t="shared" si="11"/>
        <v>0.1713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 ht="15">
      <c r="A115" s="5">
        <v>113</v>
      </c>
      <c r="B115" s="2"/>
      <c r="C115" s="2">
        <v>52.2</v>
      </c>
      <c r="D115" s="2">
        <f t="shared" si="11"/>
        <v>0.1713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 ht="15">
      <c r="A116" s="5">
        <v>114</v>
      </c>
      <c r="B116" s="2"/>
      <c r="C116" s="2">
        <v>51.5</v>
      </c>
      <c r="D116" s="2">
        <f t="shared" si="11"/>
        <v>0.1713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 ht="15">
      <c r="A117" s="5">
        <v>115</v>
      </c>
      <c r="B117" s="2"/>
      <c r="C117" s="2">
        <v>64.2</v>
      </c>
      <c r="D117" s="2">
        <f t="shared" si="11"/>
        <v>0.1713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 ht="15">
      <c r="A118" s="5">
        <v>116</v>
      </c>
      <c r="B118" s="2"/>
      <c r="C118" s="2">
        <v>52.7</v>
      </c>
      <c r="D118" s="2">
        <f t="shared" si="11"/>
        <v>0.1713</v>
      </c>
      <c r="E118" s="2">
        <f t="shared" si="7"/>
        <v>9.03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 ht="15">
      <c r="A119" s="5">
        <v>117</v>
      </c>
      <c r="B119" s="2"/>
      <c r="C119" s="2">
        <v>52.1</v>
      </c>
      <c r="D119" s="2">
        <f t="shared" si="11"/>
        <v>0.1713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 ht="15">
      <c r="A120" s="5">
        <v>118</v>
      </c>
      <c r="B120" s="2"/>
      <c r="C120" s="2">
        <v>63.7</v>
      </c>
      <c r="D120" s="2">
        <f t="shared" si="11"/>
        <v>0.1713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 ht="15">
      <c r="A121" s="5">
        <v>119</v>
      </c>
      <c r="B121" s="2"/>
      <c r="C121" s="2">
        <v>53.3</v>
      </c>
      <c r="D121" s="2">
        <f t="shared" si="11"/>
        <v>0.1713</v>
      </c>
      <c r="E121" s="2">
        <f t="shared" si="7"/>
        <v>9.13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 ht="15">
      <c r="A122" s="5">
        <v>120</v>
      </c>
      <c r="B122" s="2"/>
      <c r="C122" s="2">
        <v>51.6</v>
      </c>
      <c r="D122" s="2">
        <f t="shared" si="11"/>
        <v>0.1713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 ht="15">
      <c r="A123" s="5">
        <v>121</v>
      </c>
      <c r="B123" s="2"/>
      <c r="C123" s="2">
        <v>52.5</v>
      </c>
      <c r="D123" s="2">
        <f t="shared" si="11"/>
        <v>0.1713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 ht="15">
      <c r="A124" s="5">
        <v>122</v>
      </c>
      <c r="B124" s="2"/>
      <c r="C124" s="2">
        <v>52.7</v>
      </c>
      <c r="D124" s="2">
        <f t="shared" si="11"/>
        <v>0.1713</v>
      </c>
      <c r="E124" s="2">
        <f t="shared" si="7"/>
        <v>9.03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 ht="15">
      <c r="A125" s="5">
        <v>123</v>
      </c>
      <c r="B125" s="2"/>
      <c r="C125" s="2">
        <v>53</v>
      </c>
      <c r="D125" s="2">
        <f t="shared" si="11"/>
        <v>0.1713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 ht="15">
      <c r="A126" s="5">
        <v>124</v>
      </c>
      <c r="B126" s="2"/>
      <c r="C126" s="2">
        <v>52.2</v>
      </c>
      <c r="D126" s="2">
        <f t="shared" si="11"/>
        <v>0.1713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 ht="15">
      <c r="A127" s="5">
        <v>125</v>
      </c>
      <c r="B127" s="2"/>
      <c r="C127" s="2">
        <v>52.4</v>
      </c>
      <c r="D127" s="2">
        <f t="shared" si="11"/>
        <v>0.1713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 ht="15">
      <c r="A128" s="5">
        <v>126</v>
      </c>
      <c r="B128" s="2"/>
      <c r="C128" s="2">
        <v>51.7</v>
      </c>
      <c r="D128" s="2">
        <f t="shared" si="11"/>
        <v>0.1713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 ht="15">
      <c r="A129" s="5">
        <v>127</v>
      </c>
      <c r="B129" s="2"/>
      <c r="C129" s="2">
        <v>51.8</v>
      </c>
      <c r="D129" s="2">
        <f t="shared" si="11"/>
        <v>0.1713</v>
      </c>
      <c r="E129" s="2">
        <f t="shared" si="7"/>
        <v>8.87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 ht="15">
      <c r="A130" s="5">
        <v>128</v>
      </c>
      <c r="B130" s="2"/>
      <c r="C130" s="2">
        <v>52.8</v>
      </c>
      <c r="D130" s="2">
        <f t="shared" si="11"/>
        <v>0.1713</v>
      </c>
      <c r="E130" s="2">
        <f t="shared" si="7"/>
        <v>9.04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 ht="15">
      <c r="A131" s="5">
        <v>129</v>
      </c>
      <c r="B131" s="2"/>
      <c r="C131" s="2">
        <v>52.4</v>
      </c>
      <c r="D131" s="2">
        <f t="shared" si="11"/>
        <v>0.1713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 ht="15">
      <c r="A132" s="5">
        <v>130</v>
      </c>
      <c r="B132" s="2"/>
      <c r="C132" s="2">
        <v>51.8</v>
      </c>
      <c r="D132" s="2">
        <f t="shared" si="11"/>
        <v>0.1713</v>
      </c>
      <c r="E132" s="2">
        <f aca="true" t="shared" si="14" ref="E132:E182">ROUND(C132*D132,2)</f>
        <v>8.87</v>
      </c>
      <c r="F132" s="2"/>
      <c r="G132" s="2">
        <f t="shared" si="12"/>
        <v>0</v>
      </c>
      <c r="H132" s="2">
        <f aca="true" t="shared" si="15" ref="H132:H182">ROUND(C132*G132,2)</f>
        <v>0</v>
      </c>
      <c r="I132" s="2"/>
      <c r="J132" s="2">
        <f t="shared" si="13"/>
        <v>0</v>
      </c>
      <c r="K132" s="2">
        <f aca="true" t="shared" si="16" ref="K132:K182">ROUND(C132*J132,2)</f>
        <v>0</v>
      </c>
      <c r="L132" s="2"/>
      <c r="M132" s="2"/>
      <c r="N132" s="2">
        <f aca="true" t="shared" si="17" ref="N132:N182">C132*M132</f>
        <v>0</v>
      </c>
      <c r="O132" s="2"/>
    </row>
    <row r="133" spans="1:15" ht="15">
      <c r="A133" s="5">
        <v>131</v>
      </c>
      <c r="B133" s="2"/>
      <c r="C133" s="2">
        <v>52.5</v>
      </c>
      <c r="D133" s="2">
        <f aca="true" t="shared" si="18" ref="D133:D182">D132</f>
        <v>0.1713</v>
      </c>
      <c r="E133" s="2">
        <f t="shared" si="14"/>
        <v>8.99</v>
      </c>
      <c r="F133" s="2"/>
      <c r="G133" s="2">
        <f aca="true" t="shared" si="19" ref="G133:G182">G132</f>
        <v>0</v>
      </c>
      <c r="H133" s="2">
        <f t="shared" si="15"/>
        <v>0</v>
      </c>
      <c r="I133" s="2"/>
      <c r="J133" s="2">
        <f aca="true" t="shared" si="20" ref="J133:J182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ht="15">
      <c r="A134" s="5">
        <v>132</v>
      </c>
      <c r="B134" s="2"/>
      <c r="C134" s="2">
        <v>52.3</v>
      </c>
      <c r="D134" s="2">
        <f t="shared" si="18"/>
        <v>0.1713</v>
      </c>
      <c r="E134" s="2">
        <f t="shared" si="14"/>
        <v>8.96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ht="15">
      <c r="A135" s="5">
        <v>133</v>
      </c>
      <c r="B135" s="2"/>
      <c r="C135" s="2">
        <v>51.8</v>
      </c>
      <c r="D135" s="2">
        <f t="shared" si="18"/>
        <v>0.1713</v>
      </c>
      <c r="E135" s="2">
        <f t="shared" si="14"/>
        <v>8.87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ht="15">
      <c r="A136" s="5">
        <v>134</v>
      </c>
      <c r="B136" s="2"/>
      <c r="C136" s="2">
        <v>53.2</v>
      </c>
      <c r="D136" s="2">
        <f t="shared" si="18"/>
        <v>0.1713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ht="15">
      <c r="A137" s="5">
        <v>135</v>
      </c>
      <c r="B137" s="2"/>
      <c r="C137" s="2">
        <v>53.1</v>
      </c>
      <c r="D137" s="2">
        <f t="shared" si="18"/>
        <v>0.1713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ht="15">
      <c r="A138" s="5">
        <v>136</v>
      </c>
      <c r="B138" s="2"/>
      <c r="C138" s="2">
        <v>64.8</v>
      </c>
      <c r="D138" s="2">
        <f t="shared" si="18"/>
        <v>0.1713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ht="15">
      <c r="A139" s="5">
        <v>137</v>
      </c>
      <c r="B139" s="2"/>
      <c r="C139" s="2">
        <v>51.3</v>
      </c>
      <c r="D139" s="2">
        <f t="shared" si="18"/>
        <v>0.1713</v>
      </c>
      <c r="E139" s="2">
        <f t="shared" si="14"/>
        <v>8.79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ht="15">
      <c r="A140" s="5">
        <v>138</v>
      </c>
      <c r="B140" s="2"/>
      <c r="C140" s="2">
        <v>51.7</v>
      </c>
      <c r="D140" s="2">
        <f t="shared" si="18"/>
        <v>0.1713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ht="15">
      <c r="A141" s="5">
        <v>139</v>
      </c>
      <c r="B141" s="2"/>
      <c r="C141" s="2">
        <v>65.3</v>
      </c>
      <c r="D141" s="2">
        <f t="shared" si="18"/>
        <v>0.1713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ht="15">
      <c r="A142" s="5">
        <v>140</v>
      </c>
      <c r="B142" s="2"/>
      <c r="C142" s="2">
        <v>51.6</v>
      </c>
      <c r="D142" s="2">
        <f t="shared" si="18"/>
        <v>0.1713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ht="15">
      <c r="A143" s="5">
        <v>141</v>
      </c>
      <c r="B143" s="2"/>
      <c r="C143" s="2">
        <v>51.5</v>
      </c>
      <c r="D143" s="2">
        <f t="shared" si="18"/>
        <v>0.1713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ht="15">
      <c r="A144" s="5">
        <v>142</v>
      </c>
      <c r="B144" s="2"/>
      <c r="C144" s="2">
        <v>64.3</v>
      </c>
      <c r="D144" s="2">
        <f t="shared" si="18"/>
        <v>0.1713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ht="15">
      <c r="A145" s="5">
        <v>143</v>
      </c>
      <c r="B145" s="2"/>
      <c r="C145" s="2">
        <v>52.5</v>
      </c>
      <c r="D145" s="2">
        <f t="shared" si="18"/>
        <v>0.1713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ht="15">
      <c r="A146" s="5">
        <v>144</v>
      </c>
      <c r="B146" s="2"/>
      <c r="C146" s="2">
        <v>51.6</v>
      </c>
      <c r="D146" s="2">
        <f t="shared" si="18"/>
        <v>0.1713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ht="15">
      <c r="A147" s="5">
        <v>145</v>
      </c>
      <c r="B147" s="2"/>
      <c r="C147" s="2">
        <v>64.5</v>
      </c>
      <c r="D147" s="2">
        <f t="shared" si="18"/>
        <v>0.1713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ht="15">
      <c r="A148" s="5">
        <v>146</v>
      </c>
      <c r="B148" s="2"/>
      <c r="C148" s="2">
        <v>52.1</v>
      </c>
      <c r="D148" s="2">
        <f t="shared" si="18"/>
        <v>0.1713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ht="15">
      <c r="A149" s="5">
        <v>147</v>
      </c>
      <c r="B149" s="2"/>
      <c r="C149" s="2">
        <v>52.6</v>
      </c>
      <c r="D149" s="2">
        <f t="shared" si="18"/>
        <v>0.1713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ht="15">
      <c r="A150" s="5">
        <v>148</v>
      </c>
      <c r="B150" s="2"/>
      <c r="C150" s="2">
        <v>64.5</v>
      </c>
      <c r="D150" s="2">
        <f t="shared" si="18"/>
        <v>0.1713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ht="15">
      <c r="A151" s="5">
        <v>149</v>
      </c>
      <c r="B151" s="2"/>
      <c r="C151" s="2">
        <v>52.5</v>
      </c>
      <c r="D151" s="2">
        <f t="shared" si="18"/>
        <v>0.1713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ht="15">
      <c r="A152" s="5">
        <v>150</v>
      </c>
      <c r="B152" s="2"/>
      <c r="C152" s="2">
        <v>52.3</v>
      </c>
      <c r="D152" s="2">
        <f t="shared" si="18"/>
        <v>0.1713</v>
      </c>
      <c r="E152" s="2">
        <f t="shared" si="14"/>
        <v>8.96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ht="15">
      <c r="A153" s="5">
        <v>151</v>
      </c>
      <c r="B153" s="2"/>
      <c r="C153" s="2">
        <v>52.1</v>
      </c>
      <c r="D153" s="2">
        <f t="shared" si="18"/>
        <v>0.1713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ht="15">
      <c r="A154" s="5">
        <v>152</v>
      </c>
      <c r="B154" s="2"/>
      <c r="C154" s="2">
        <v>51.5</v>
      </c>
      <c r="D154" s="2">
        <f t="shared" si="18"/>
        <v>0.1713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ht="15">
      <c r="A155" s="5">
        <v>153</v>
      </c>
      <c r="B155" s="2"/>
      <c r="C155" s="2">
        <v>52.4</v>
      </c>
      <c r="D155" s="2">
        <f t="shared" si="18"/>
        <v>0.1713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ht="15">
      <c r="A156" s="5">
        <v>154</v>
      </c>
      <c r="B156" s="2"/>
      <c r="C156" s="2">
        <v>52.1</v>
      </c>
      <c r="D156" s="2">
        <f t="shared" si="18"/>
        <v>0.1713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ht="15">
      <c r="A157" s="5">
        <v>155</v>
      </c>
      <c r="B157" s="2"/>
      <c r="C157" s="2">
        <v>52.1</v>
      </c>
      <c r="D157" s="2">
        <f t="shared" si="18"/>
        <v>0.1713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ht="15">
      <c r="A158" s="5">
        <v>156</v>
      </c>
      <c r="B158" s="2"/>
      <c r="C158" s="2">
        <v>52.2</v>
      </c>
      <c r="D158" s="2">
        <f t="shared" si="18"/>
        <v>0.1713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ht="15">
      <c r="A159" s="5">
        <v>157</v>
      </c>
      <c r="B159" s="2"/>
      <c r="C159" s="2">
        <v>52.1</v>
      </c>
      <c r="D159" s="2">
        <f t="shared" si="18"/>
        <v>0.1713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ht="15">
      <c r="A160" s="5">
        <v>158</v>
      </c>
      <c r="B160" s="2"/>
      <c r="C160" s="2">
        <v>53</v>
      </c>
      <c r="D160" s="2">
        <f t="shared" si="18"/>
        <v>0.1713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ht="15">
      <c r="A161" s="5">
        <v>159</v>
      </c>
      <c r="B161" s="2"/>
      <c r="C161" s="2">
        <v>52.6</v>
      </c>
      <c r="D161" s="2">
        <f t="shared" si="18"/>
        <v>0.1713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ht="15">
      <c r="A162" s="5">
        <v>160</v>
      </c>
      <c r="B162" s="2"/>
      <c r="C162" s="2">
        <v>51.8</v>
      </c>
      <c r="D162" s="2">
        <f t="shared" si="18"/>
        <v>0.1713</v>
      </c>
      <c r="E162" s="2">
        <f t="shared" si="14"/>
        <v>8.87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ht="15">
      <c r="A163" s="5">
        <v>161</v>
      </c>
      <c r="B163" s="2"/>
      <c r="C163" s="2">
        <v>52.6</v>
      </c>
      <c r="D163" s="2">
        <f t="shared" si="18"/>
        <v>0.1713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ht="15">
      <c r="A164" s="5">
        <v>162</v>
      </c>
      <c r="B164" s="2"/>
      <c r="C164" s="2">
        <v>52.3</v>
      </c>
      <c r="D164" s="2">
        <f t="shared" si="18"/>
        <v>0.1713</v>
      </c>
      <c r="E164" s="2">
        <f t="shared" si="14"/>
        <v>8.96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ht="15">
      <c r="A165" s="5">
        <v>163</v>
      </c>
      <c r="B165" s="2"/>
      <c r="C165" s="2">
        <v>53.1</v>
      </c>
      <c r="D165" s="2">
        <f t="shared" si="18"/>
        <v>0.1713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ht="15">
      <c r="A166" s="5">
        <v>164</v>
      </c>
      <c r="B166" s="2"/>
      <c r="C166" s="2">
        <v>52.2</v>
      </c>
      <c r="D166" s="2">
        <f t="shared" si="18"/>
        <v>0.1713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ht="15">
      <c r="A167" s="5">
        <v>165</v>
      </c>
      <c r="B167" s="2"/>
      <c r="C167" s="2">
        <v>52.9</v>
      </c>
      <c r="D167" s="2">
        <f t="shared" si="18"/>
        <v>0.1713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ht="15">
      <c r="A168" s="5">
        <v>166</v>
      </c>
      <c r="B168" s="2"/>
      <c r="C168" s="2">
        <v>64.2</v>
      </c>
      <c r="D168" s="2">
        <f t="shared" si="18"/>
        <v>0.1713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ht="15">
      <c r="A169" s="5">
        <v>167</v>
      </c>
      <c r="B169" s="2"/>
      <c r="C169" s="2">
        <v>52.8</v>
      </c>
      <c r="D169" s="2">
        <f t="shared" si="18"/>
        <v>0.1713</v>
      </c>
      <c r="E169" s="2">
        <f t="shared" si="14"/>
        <v>9.04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ht="15">
      <c r="A170" s="5">
        <v>168</v>
      </c>
      <c r="B170" s="2"/>
      <c r="C170" s="2">
        <v>52.1</v>
      </c>
      <c r="D170" s="2">
        <f t="shared" si="18"/>
        <v>0.1713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ht="15">
      <c r="A171" s="5">
        <v>169</v>
      </c>
      <c r="B171" s="2"/>
      <c r="C171" s="2">
        <v>64.1</v>
      </c>
      <c r="D171" s="2">
        <f t="shared" si="18"/>
        <v>0.1713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ht="15">
      <c r="A172" s="5">
        <v>170</v>
      </c>
      <c r="B172" s="2"/>
      <c r="C172" s="2">
        <v>52.1</v>
      </c>
      <c r="D172" s="2">
        <f t="shared" si="18"/>
        <v>0.1713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ht="15">
      <c r="A173" s="5">
        <v>171</v>
      </c>
      <c r="B173" s="2"/>
      <c r="C173" s="2">
        <v>51.7</v>
      </c>
      <c r="D173" s="2">
        <f t="shared" si="18"/>
        <v>0.1713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ht="15">
      <c r="A174" s="5">
        <v>172</v>
      </c>
      <c r="B174" s="2"/>
      <c r="C174" s="2">
        <v>63.8</v>
      </c>
      <c r="D174" s="2">
        <f t="shared" si="18"/>
        <v>0.1713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ht="15">
      <c r="A175" s="5">
        <v>173</v>
      </c>
      <c r="B175" s="2"/>
      <c r="C175" s="2">
        <v>53.4</v>
      </c>
      <c r="D175" s="2">
        <f t="shared" si="18"/>
        <v>0.1713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ht="15">
      <c r="A176" s="5">
        <v>174</v>
      </c>
      <c r="B176" s="2"/>
      <c r="C176" s="2">
        <v>52.4</v>
      </c>
      <c r="D176" s="2">
        <f t="shared" si="18"/>
        <v>0.1713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ht="15">
      <c r="A177" s="5">
        <v>175</v>
      </c>
      <c r="B177" s="2"/>
      <c r="C177" s="2">
        <v>63.8</v>
      </c>
      <c r="D177" s="2">
        <f t="shared" si="18"/>
        <v>0.1713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ht="15">
      <c r="A178" s="5">
        <v>176</v>
      </c>
      <c r="B178" s="2"/>
      <c r="C178" s="2">
        <v>52.3</v>
      </c>
      <c r="D178" s="2">
        <f t="shared" si="18"/>
        <v>0.1713</v>
      </c>
      <c r="E178" s="2">
        <f t="shared" si="14"/>
        <v>8.96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ht="15">
      <c r="A179" s="5">
        <v>177</v>
      </c>
      <c r="B179" s="2"/>
      <c r="C179" s="2">
        <v>52.9</v>
      </c>
      <c r="D179" s="2">
        <f t="shared" si="18"/>
        <v>0.1713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ht="15">
      <c r="A180" s="5">
        <v>178</v>
      </c>
      <c r="B180" s="2"/>
      <c r="C180" s="2">
        <v>63.9</v>
      </c>
      <c r="D180" s="2">
        <f t="shared" si="18"/>
        <v>0.1713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ht="15">
      <c r="A181" s="5">
        <v>179</v>
      </c>
      <c r="B181" s="2"/>
      <c r="C181" s="2">
        <v>52.3</v>
      </c>
      <c r="D181" s="2">
        <f t="shared" si="18"/>
        <v>0.1713</v>
      </c>
      <c r="E181" s="2">
        <f t="shared" si="14"/>
        <v>8.96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ht="15">
      <c r="A182" s="5">
        <v>180</v>
      </c>
      <c r="B182" s="2"/>
      <c r="C182" s="2">
        <v>52.7</v>
      </c>
      <c r="D182" s="2">
        <f t="shared" si="18"/>
        <v>0.1713</v>
      </c>
      <c r="E182" s="2">
        <f t="shared" si="14"/>
        <v>9.03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2:15" ht="18.75">
      <c r="B183" s="4" t="s">
        <v>12</v>
      </c>
      <c r="C183">
        <f>ROUND(SUM(C3:C182),2)</f>
        <v>9778.2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5"/>
      <c r="N183" s="46"/>
      <c r="O183" s="19"/>
    </row>
    <row r="184" spans="2:3" ht="15">
      <c r="B184" t="s">
        <v>93</v>
      </c>
      <c r="C184">
        <f>ROUND(1674.91/C183,4)</f>
        <v>0.1713</v>
      </c>
    </row>
  </sheetData>
  <sheetProtection/>
  <mergeCells count="11">
    <mergeCell ref="G1:H1"/>
    <mergeCell ref="F1:F2"/>
    <mergeCell ref="I1:I2"/>
    <mergeCell ref="M183:N183"/>
    <mergeCell ref="J1:K1"/>
    <mergeCell ref="M1:N1"/>
    <mergeCell ref="L1:L2"/>
    <mergeCell ref="A1:A2"/>
    <mergeCell ref="B1:B2"/>
    <mergeCell ref="C1:C2"/>
    <mergeCell ref="D1:E1"/>
  </mergeCells>
  <printOptions/>
  <pageMargins left="0.7" right="0.7" top="0.17" bottom="0.1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5">
      <selection activeCell="K3" sqref="K3:K56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6"/>
      <c r="B3" s="6"/>
      <c r="C3" s="2">
        <v>77.2</v>
      </c>
      <c r="D3" s="6">
        <v>0.365</v>
      </c>
      <c r="E3" s="6">
        <f>C3*D3</f>
        <v>28.178</v>
      </c>
      <c r="F3" s="6"/>
      <c r="G3" s="6">
        <f>C3*F3</f>
        <v>0</v>
      </c>
      <c r="H3" s="6"/>
      <c r="I3" s="6">
        <f>C3*H3</f>
        <v>0</v>
      </c>
      <c r="J3" s="6"/>
      <c r="K3" s="6">
        <f>C3*J3</f>
        <v>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">
      <c r="A4" s="2">
        <v>1</v>
      </c>
      <c r="B4" s="2"/>
      <c r="C4" s="2">
        <v>53.3</v>
      </c>
      <c r="D4" s="6">
        <v>0.365</v>
      </c>
      <c r="E4" s="6">
        <f aca="true" t="shared" si="0" ref="E4:E56">C4*D4</f>
        <v>19.4545</v>
      </c>
      <c r="F4" s="2"/>
      <c r="G4" s="6">
        <f aca="true" t="shared" si="1" ref="G4:G56">C4*F4</f>
        <v>0</v>
      </c>
      <c r="H4" s="2"/>
      <c r="I4" s="6">
        <f aca="true" t="shared" si="2" ref="I4:I56">C4*H4</f>
        <v>0</v>
      </c>
      <c r="J4" s="2"/>
      <c r="K4" s="6">
        <f aca="true" t="shared" si="3" ref="K4:K56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2</v>
      </c>
      <c r="B5" s="2"/>
      <c r="C5" s="2">
        <v>66.2</v>
      </c>
      <c r="D5" s="6">
        <v>0.365</v>
      </c>
      <c r="E5" s="6">
        <f t="shared" si="0"/>
        <v>24.163</v>
      </c>
      <c r="F5" s="2"/>
      <c r="G5" s="6">
        <f t="shared" si="1"/>
        <v>0</v>
      </c>
      <c r="H5" s="2"/>
      <c r="I5" s="6">
        <f t="shared" si="2"/>
        <v>0</v>
      </c>
      <c r="J5" s="2"/>
      <c r="K5" s="6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3</v>
      </c>
      <c r="B6" s="2"/>
      <c r="C6" s="2">
        <v>76.7</v>
      </c>
      <c r="D6" s="6">
        <v>0.365</v>
      </c>
      <c r="E6" s="6">
        <f t="shared" si="0"/>
        <v>27.9955</v>
      </c>
      <c r="F6" s="2"/>
      <c r="G6" s="6">
        <f t="shared" si="1"/>
        <v>0</v>
      </c>
      <c r="H6" s="2"/>
      <c r="I6" s="6">
        <f t="shared" si="2"/>
        <v>0</v>
      </c>
      <c r="J6" s="2"/>
      <c r="K6" s="6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4</v>
      </c>
      <c r="B7" s="2"/>
      <c r="C7" s="2">
        <v>53.5</v>
      </c>
      <c r="D7" s="6">
        <v>0.365</v>
      </c>
      <c r="E7" s="6">
        <f t="shared" si="0"/>
        <v>19.5275</v>
      </c>
      <c r="F7" s="2"/>
      <c r="G7" s="6">
        <f t="shared" si="1"/>
        <v>0</v>
      </c>
      <c r="H7" s="2"/>
      <c r="I7" s="6">
        <f t="shared" si="2"/>
        <v>0</v>
      </c>
      <c r="J7" s="2"/>
      <c r="K7" s="6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5</v>
      </c>
      <c r="B8" s="2"/>
      <c r="C8" s="2">
        <v>65.9</v>
      </c>
      <c r="D8" s="6">
        <v>0.365</v>
      </c>
      <c r="E8" s="6">
        <f t="shared" si="0"/>
        <v>24.053500000000003</v>
      </c>
      <c r="F8" s="2"/>
      <c r="G8" s="6">
        <f t="shared" si="1"/>
        <v>0</v>
      </c>
      <c r="H8" s="2"/>
      <c r="I8" s="6">
        <f t="shared" si="2"/>
        <v>0</v>
      </c>
      <c r="J8" s="2"/>
      <c r="K8" s="6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6</v>
      </c>
      <c r="B9" s="2"/>
      <c r="C9" s="2">
        <v>76.6</v>
      </c>
      <c r="D9" s="6">
        <v>0.365</v>
      </c>
      <c r="E9" s="6">
        <f t="shared" si="0"/>
        <v>27.958999999999996</v>
      </c>
      <c r="F9" s="2"/>
      <c r="G9" s="6">
        <f t="shared" si="1"/>
        <v>0</v>
      </c>
      <c r="H9" s="2"/>
      <c r="I9" s="6">
        <f t="shared" si="2"/>
        <v>0</v>
      </c>
      <c r="J9" s="2"/>
      <c r="K9" s="6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7</v>
      </c>
      <c r="B10" s="2"/>
      <c r="C10" s="2">
        <v>52.8</v>
      </c>
      <c r="D10" s="6">
        <v>0.365</v>
      </c>
      <c r="E10" s="6">
        <f t="shared" si="0"/>
        <v>19.272</v>
      </c>
      <c r="F10" s="2"/>
      <c r="G10" s="6">
        <f t="shared" si="1"/>
        <v>0</v>
      </c>
      <c r="H10" s="2"/>
      <c r="I10" s="6">
        <f t="shared" si="2"/>
        <v>0</v>
      </c>
      <c r="J10" s="2"/>
      <c r="K10" s="6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8</v>
      </c>
      <c r="B11" s="2"/>
      <c r="C11" s="2">
        <v>65.6</v>
      </c>
      <c r="D11" s="6">
        <v>0.365</v>
      </c>
      <c r="E11" s="6">
        <f t="shared" si="0"/>
        <v>23.944</v>
      </c>
      <c r="F11" s="2"/>
      <c r="G11" s="6">
        <f t="shared" si="1"/>
        <v>0</v>
      </c>
      <c r="H11" s="2"/>
      <c r="I11" s="6">
        <f t="shared" si="2"/>
        <v>0</v>
      </c>
      <c r="J11" s="2"/>
      <c r="K11" s="6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9</v>
      </c>
      <c r="B12" s="2"/>
      <c r="C12" s="2">
        <v>77.1</v>
      </c>
      <c r="D12" s="6">
        <v>0.365</v>
      </c>
      <c r="E12" s="6">
        <f t="shared" si="0"/>
        <v>28.141499999999997</v>
      </c>
      <c r="F12" s="2"/>
      <c r="G12" s="6">
        <f t="shared" si="1"/>
        <v>0</v>
      </c>
      <c r="H12" s="2"/>
      <c r="I12" s="6">
        <f t="shared" si="2"/>
        <v>0</v>
      </c>
      <c r="J12" s="2"/>
      <c r="K12" s="6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10</v>
      </c>
      <c r="B13" s="2"/>
      <c r="C13" s="2">
        <v>53.1</v>
      </c>
      <c r="D13" s="6">
        <v>0.365</v>
      </c>
      <c r="E13" s="6">
        <f t="shared" si="0"/>
        <v>19.3815</v>
      </c>
      <c r="F13" s="2"/>
      <c r="G13" s="6">
        <f t="shared" si="1"/>
        <v>0</v>
      </c>
      <c r="H13" s="2"/>
      <c r="I13" s="6">
        <f t="shared" si="2"/>
        <v>0</v>
      </c>
      <c r="J13" s="2"/>
      <c r="K13" s="6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11</v>
      </c>
      <c r="B14" s="2"/>
      <c r="C14" s="2">
        <v>65.2</v>
      </c>
      <c r="D14" s="6">
        <v>0.365</v>
      </c>
      <c r="E14" s="6">
        <f t="shared" si="0"/>
        <v>23.798000000000002</v>
      </c>
      <c r="F14" s="2"/>
      <c r="G14" s="6">
        <f t="shared" si="1"/>
        <v>0</v>
      </c>
      <c r="H14" s="2"/>
      <c r="I14" s="6">
        <f t="shared" si="2"/>
        <v>0</v>
      </c>
      <c r="J14" s="2"/>
      <c r="K14" s="6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12</v>
      </c>
      <c r="B15" s="2"/>
      <c r="C15" s="2">
        <v>76.9</v>
      </c>
      <c r="D15" s="6">
        <v>0.365</v>
      </c>
      <c r="E15" s="6">
        <f t="shared" si="0"/>
        <v>28.0685</v>
      </c>
      <c r="F15" s="2"/>
      <c r="G15" s="6">
        <f t="shared" si="1"/>
        <v>0</v>
      </c>
      <c r="H15" s="2"/>
      <c r="I15" s="6">
        <f t="shared" si="2"/>
        <v>0</v>
      </c>
      <c r="J15" s="2"/>
      <c r="K15" s="6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13</v>
      </c>
      <c r="B16" s="2"/>
      <c r="C16" s="2">
        <v>53.2</v>
      </c>
      <c r="D16" s="6">
        <v>0.365</v>
      </c>
      <c r="E16" s="6">
        <f t="shared" si="0"/>
        <v>19.418</v>
      </c>
      <c r="F16" s="2"/>
      <c r="G16" s="6">
        <f t="shared" si="1"/>
        <v>0</v>
      </c>
      <c r="H16" s="2"/>
      <c r="I16" s="6">
        <f t="shared" si="2"/>
        <v>0</v>
      </c>
      <c r="J16" s="2"/>
      <c r="K16" s="6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14</v>
      </c>
      <c r="B17" s="2"/>
      <c r="C17" s="2">
        <v>65.3</v>
      </c>
      <c r="D17" s="6">
        <v>0.365</v>
      </c>
      <c r="E17" s="6">
        <f t="shared" si="0"/>
        <v>23.8345</v>
      </c>
      <c r="F17" s="2"/>
      <c r="G17" s="6">
        <f t="shared" si="1"/>
        <v>0</v>
      </c>
      <c r="H17" s="2"/>
      <c r="I17" s="6">
        <f t="shared" si="2"/>
        <v>0</v>
      </c>
      <c r="J17" s="2"/>
      <c r="K17" s="6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15</v>
      </c>
      <c r="B18" s="2"/>
      <c r="C18" s="2">
        <v>76.5</v>
      </c>
      <c r="D18" s="6">
        <v>0.365</v>
      </c>
      <c r="E18" s="6">
        <f t="shared" si="0"/>
        <v>27.9225</v>
      </c>
      <c r="F18" s="2"/>
      <c r="G18" s="6">
        <f t="shared" si="1"/>
        <v>0</v>
      </c>
      <c r="H18" s="2"/>
      <c r="I18" s="6">
        <f t="shared" si="2"/>
        <v>0</v>
      </c>
      <c r="J18" s="2"/>
      <c r="K18" s="6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16</v>
      </c>
      <c r="B19" s="2"/>
      <c r="C19" s="2">
        <v>53.5</v>
      </c>
      <c r="D19" s="6">
        <v>0.365</v>
      </c>
      <c r="E19" s="6">
        <f t="shared" si="0"/>
        <v>19.5275</v>
      </c>
      <c r="F19" s="2"/>
      <c r="G19" s="6">
        <f t="shared" si="1"/>
        <v>0</v>
      </c>
      <c r="H19" s="2"/>
      <c r="I19" s="6">
        <f t="shared" si="2"/>
        <v>0</v>
      </c>
      <c r="J19" s="2"/>
      <c r="K19" s="6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17</v>
      </c>
      <c r="B20" s="2"/>
      <c r="C20" s="2">
        <v>64.7</v>
      </c>
      <c r="D20" s="6">
        <v>0.365</v>
      </c>
      <c r="E20" s="6">
        <f t="shared" si="0"/>
        <v>23.6155</v>
      </c>
      <c r="F20" s="2"/>
      <c r="G20" s="6">
        <f t="shared" si="1"/>
        <v>0</v>
      </c>
      <c r="H20" s="2"/>
      <c r="I20" s="6">
        <f t="shared" si="2"/>
        <v>0</v>
      </c>
      <c r="J20" s="2"/>
      <c r="K20" s="6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18</v>
      </c>
      <c r="B21" s="2"/>
      <c r="C21" s="2">
        <v>77.5</v>
      </c>
      <c r="D21" s="6">
        <v>0.365</v>
      </c>
      <c r="E21" s="6">
        <f t="shared" si="0"/>
        <v>28.287499999999998</v>
      </c>
      <c r="F21" s="2"/>
      <c r="G21" s="6">
        <f t="shared" si="1"/>
        <v>0</v>
      </c>
      <c r="H21" s="2"/>
      <c r="I21" s="6">
        <f t="shared" si="2"/>
        <v>0</v>
      </c>
      <c r="J21" s="2"/>
      <c r="K21" s="6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19</v>
      </c>
      <c r="B22" s="2"/>
      <c r="C22" s="2">
        <v>53</v>
      </c>
      <c r="D22" s="6">
        <v>0.365</v>
      </c>
      <c r="E22" s="6">
        <f t="shared" si="0"/>
        <v>19.345</v>
      </c>
      <c r="F22" s="2"/>
      <c r="G22" s="6">
        <f t="shared" si="1"/>
        <v>0</v>
      </c>
      <c r="H22" s="2"/>
      <c r="I22" s="6">
        <f t="shared" si="2"/>
        <v>0</v>
      </c>
      <c r="J22" s="2"/>
      <c r="K22" s="6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20</v>
      </c>
      <c r="B23" s="2"/>
      <c r="C23" s="2">
        <v>64.9</v>
      </c>
      <c r="D23" s="6">
        <v>0.365</v>
      </c>
      <c r="E23" s="6">
        <f t="shared" si="0"/>
        <v>23.6885</v>
      </c>
      <c r="F23" s="2"/>
      <c r="G23" s="6">
        <f t="shared" si="1"/>
        <v>0</v>
      </c>
      <c r="H23" s="2"/>
      <c r="I23" s="6">
        <f t="shared" si="2"/>
        <v>0</v>
      </c>
      <c r="J23" s="2"/>
      <c r="K23" s="6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21</v>
      </c>
      <c r="B24" s="2"/>
      <c r="C24" s="2">
        <v>76.7</v>
      </c>
      <c r="D24" s="6">
        <v>0.365</v>
      </c>
      <c r="E24" s="6">
        <f t="shared" si="0"/>
        <v>27.9955</v>
      </c>
      <c r="F24" s="2"/>
      <c r="G24" s="6">
        <f t="shared" si="1"/>
        <v>0</v>
      </c>
      <c r="H24" s="2"/>
      <c r="I24" s="6">
        <f t="shared" si="2"/>
        <v>0</v>
      </c>
      <c r="J24" s="2"/>
      <c r="K24" s="6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22</v>
      </c>
      <c r="B25" s="2"/>
      <c r="C25" s="2">
        <v>52.3</v>
      </c>
      <c r="D25" s="6">
        <v>0.365</v>
      </c>
      <c r="E25" s="6">
        <f t="shared" si="0"/>
        <v>19.089499999999997</v>
      </c>
      <c r="F25" s="2"/>
      <c r="G25" s="6">
        <f t="shared" si="1"/>
        <v>0</v>
      </c>
      <c r="H25" s="2"/>
      <c r="I25" s="6">
        <f t="shared" si="2"/>
        <v>0</v>
      </c>
      <c r="J25" s="2"/>
      <c r="K25" s="6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23</v>
      </c>
      <c r="B26" s="2"/>
      <c r="C26" s="2">
        <v>65</v>
      </c>
      <c r="D26" s="6">
        <v>0.365</v>
      </c>
      <c r="E26" s="6">
        <f t="shared" si="0"/>
        <v>23.724999999999998</v>
      </c>
      <c r="F26" s="2"/>
      <c r="G26" s="6">
        <f t="shared" si="1"/>
        <v>0</v>
      </c>
      <c r="H26" s="2"/>
      <c r="I26" s="6">
        <f t="shared" si="2"/>
        <v>0</v>
      </c>
      <c r="J26" s="2"/>
      <c r="K26" s="6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24</v>
      </c>
      <c r="B27" s="2"/>
      <c r="C27" s="2">
        <v>78</v>
      </c>
      <c r="D27" s="6">
        <v>0.365</v>
      </c>
      <c r="E27" s="6">
        <f t="shared" si="0"/>
        <v>28.47</v>
      </c>
      <c r="F27" s="2"/>
      <c r="G27" s="6">
        <f t="shared" si="1"/>
        <v>0</v>
      </c>
      <c r="H27" s="2"/>
      <c r="I27" s="6">
        <f t="shared" si="2"/>
        <v>0</v>
      </c>
      <c r="J27" s="2"/>
      <c r="K27" s="6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25</v>
      </c>
      <c r="B28" s="2"/>
      <c r="C28" s="2">
        <v>52.6</v>
      </c>
      <c r="D28" s="6">
        <v>0.365</v>
      </c>
      <c r="E28" s="6">
        <f t="shared" si="0"/>
        <v>19.199</v>
      </c>
      <c r="F28" s="2"/>
      <c r="G28" s="6">
        <f t="shared" si="1"/>
        <v>0</v>
      </c>
      <c r="H28" s="2"/>
      <c r="I28" s="6">
        <f t="shared" si="2"/>
        <v>0</v>
      </c>
      <c r="J28" s="2"/>
      <c r="K28" s="6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26</v>
      </c>
      <c r="B29" s="2"/>
      <c r="C29" s="2">
        <v>67.7</v>
      </c>
      <c r="D29" s="6">
        <v>0.365</v>
      </c>
      <c r="E29" s="6">
        <f t="shared" si="0"/>
        <v>24.7105</v>
      </c>
      <c r="F29" s="2"/>
      <c r="G29" s="6">
        <f t="shared" si="1"/>
        <v>0</v>
      </c>
      <c r="H29" s="2"/>
      <c r="I29" s="6">
        <f t="shared" si="2"/>
        <v>0</v>
      </c>
      <c r="J29" s="2"/>
      <c r="K29" s="6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27</v>
      </c>
      <c r="B30" s="2"/>
      <c r="C30" s="2">
        <v>66.1</v>
      </c>
      <c r="D30" s="6">
        <v>0.365</v>
      </c>
      <c r="E30" s="6">
        <f t="shared" si="0"/>
        <v>24.126499999999997</v>
      </c>
      <c r="F30" s="2"/>
      <c r="G30" s="6">
        <f t="shared" si="1"/>
        <v>0</v>
      </c>
      <c r="H30" s="2"/>
      <c r="I30" s="6">
        <f t="shared" si="2"/>
        <v>0</v>
      </c>
      <c r="J30" s="2"/>
      <c r="K30" s="6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28</v>
      </c>
      <c r="B31" s="2"/>
      <c r="C31" s="2">
        <v>52.9</v>
      </c>
      <c r="D31" s="6">
        <v>0.365</v>
      </c>
      <c r="E31" s="6">
        <f t="shared" si="0"/>
        <v>19.3085</v>
      </c>
      <c r="F31" s="2"/>
      <c r="G31" s="6">
        <f t="shared" si="1"/>
        <v>0</v>
      </c>
      <c r="H31" s="2"/>
      <c r="I31" s="6">
        <f t="shared" si="2"/>
        <v>0</v>
      </c>
      <c r="J31" s="2"/>
      <c r="K31" s="6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29</v>
      </c>
      <c r="B32" s="2"/>
      <c r="C32" s="2">
        <v>77.2</v>
      </c>
      <c r="D32" s="6">
        <v>0.365</v>
      </c>
      <c r="E32" s="6">
        <f t="shared" si="0"/>
        <v>28.178</v>
      </c>
      <c r="F32" s="2"/>
      <c r="G32" s="6">
        <f t="shared" si="1"/>
        <v>0</v>
      </c>
      <c r="H32" s="2"/>
      <c r="I32" s="6">
        <f t="shared" si="2"/>
        <v>0</v>
      </c>
      <c r="J32" s="2"/>
      <c r="K32" s="6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30</v>
      </c>
      <c r="B33" s="2"/>
      <c r="C33" s="2">
        <v>65.2</v>
      </c>
      <c r="D33" s="6">
        <v>0.365</v>
      </c>
      <c r="E33" s="6">
        <f t="shared" si="0"/>
        <v>23.798000000000002</v>
      </c>
      <c r="F33" s="2"/>
      <c r="G33" s="6">
        <f t="shared" si="1"/>
        <v>0</v>
      </c>
      <c r="H33" s="2"/>
      <c r="I33" s="6">
        <f t="shared" si="2"/>
        <v>0</v>
      </c>
      <c r="J33" s="2"/>
      <c r="K33" s="6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31</v>
      </c>
      <c r="B34" s="2"/>
      <c r="C34" s="2">
        <v>53.5</v>
      </c>
      <c r="D34" s="6">
        <v>0.365</v>
      </c>
      <c r="E34" s="6">
        <f t="shared" si="0"/>
        <v>19.5275</v>
      </c>
      <c r="F34" s="2"/>
      <c r="G34" s="6">
        <f t="shared" si="1"/>
        <v>0</v>
      </c>
      <c r="H34" s="2"/>
      <c r="I34" s="6">
        <f t="shared" si="2"/>
        <v>0</v>
      </c>
      <c r="J34" s="2"/>
      <c r="K34" s="6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32</v>
      </c>
      <c r="B35" s="2"/>
      <c r="C35" s="2">
        <v>77.1</v>
      </c>
      <c r="D35" s="6">
        <v>0.365</v>
      </c>
      <c r="E35" s="6">
        <f t="shared" si="0"/>
        <v>28.141499999999997</v>
      </c>
      <c r="F35" s="2"/>
      <c r="G35" s="6">
        <f t="shared" si="1"/>
        <v>0</v>
      </c>
      <c r="H35" s="2"/>
      <c r="I35" s="6">
        <f t="shared" si="2"/>
        <v>0</v>
      </c>
      <c r="J35" s="2"/>
      <c r="K35" s="6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33</v>
      </c>
      <c r="B36" s="2"/>
      <c r="C36" s="2">
        <v>65.8</v>
      </c>
      <c r="D36" s="6">
        <v>0.365</v>
      </c>
      <c r="E36" s="6">
        <f t="shared" si="0"/>
        <v>24.017</v>
      </c>
      <c r="F36" s="2"/>
      <c r="G36" s="6">
        <f t="shared" si="1"/>
        <v>0</v>
      </c>
      <c r="H36" s="2"/>
      <c r="I36" s="6">
        <f t="shared" si="2"/>
        <v>0</v>
      </c>
      <c r="J36" s="2"/>
      <c r="K36" s="6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34</v>
      </c>
      <c r="B37" s="2"/>
      <c r="C37" s="2">
        <v>53.5</v>
      </c>
      <c r="D37" s="6">
        <v>0.365</v>
      </c>
      <c r="E37" s="6">
        <f t="shared" si="0"/>
        <v>19.5275</v>
      </c>
      <c r="F37" s="2"/>
      <c r="G37" s="6">
        <f t="shared" si="1"/>
        <v>0</v>
      </c>
      <c r="H37" s="2"/>
      <c r="I37" s="6">
        <f t="shared" si="2"/>
        <v>0</v>
      </c>
      <c r="J37" s="2"/>
      <c r="K37" s="6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35</v>
      </c>
      <c r="B38" s="2"/>
      <c r="C38" s="2">
        <v>78.4</v>
      </c>
      <c r="D38" s="6">
        <v>0.365</v>
      </c>
      <c r="E38" s="6">
        <f t="shared" si="0"/>
        <v>28.616</v>
      </c>
      <c r="F38" s="2"/>
      <c r="G38" s="6">
        <f t="shared" si="1"/>
        <v>0</v>
      </c>
      <c r="H38" s="2"/>
      <c r="I38" s="6">
        <f t="shared" si="2"/>
        <v>0</v>
      </c>
      <c r="J38" s="2"/>
      <c r="K38" s="6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36</v>
      </c>
      <c r="B39" s="2"/>
      <c r="C39" s="2">
        <v>65.5</v>
      </c>
      <c r="D39" s="6">
        <v>0.365</v>
      </c>
      <c r="E39" s="6">
        <f t="shared" si="0"/>
        <v>23.9075</v>
      </c>
      <c r="F39" s="2"/>
      <c r="G39" s="6">
        <f t="shared" si="1"/>
        <v>0</v>
      </c>
      <c r="H39" s="2"/>
      <c r="I39" s="6">
        <f t="shared" si="2"/>
        <v>0</v>
      </c>
      <c r="J39" s="2"/>
      <c r="K39" s="6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37</v>
      </c>
      <c r="B40" s="2"/>
      <c r="C40" s="2">
        <v>53.3</v>
      </c>
      <c r="D40" s="6">
        <v>0.365</v>
      </c>
      <c r="E40" s="6">
        <f t="shared" si="0"/>
        <v>19.4545</v>
      </c>
      <c r="F40" s="2"/>
      <c r="G40" s="6">
        <f t="shared" si="1"/>
        <v>0</v>
      </c>
      <c r="H40" s="2"/>
      <c r="I40" s="6">
        <f t="shared" si="2"/>
        <v>0</v>
      </c>
      <c r="J40" s="2"/>
      <c r="K40" s="6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38</v>
      </c>
      <c r="B41" s="2"/>
      <c r="C41" s="2">
        <v>77</v>
      </c>
      <c r="D41" s="6">
        <v>0.365</v>
      </c>
      <c r="E41" s="6">
        <f t="shared" si="0"/>
        <v>28.105</v>
      </c>
      <c r="F41" s="2"/>
      <c r="G41" s="6">
        <f t="shared" si="1"/>
        <v>0</v>
      </c>
      <c r="H41" s="2"/>
      <c r="I41" s="6">
        <f t="shared" si="2"/>
        <v>0</v>
      </c>
      <c r="J41" s="2"/>
      <c r="K41" s="6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39</v>
      </c>
      <c r="B42" s="2"/>
      <c r="C42" s="2">
        <v>65.3</v>
      </c>
      <c r="D42" s="6">
        <v>0.365</v>
      </c>
      <c r="E42" s="6">
        <f t="shared" si="0"/>
        <v>23.8345</v>
      </c>
      <c r="F42" s="2"/>
      <c r="G42" s="6">
        <f t="shared" si="1"/>
        <v>0</v>
      </c>
      <c r="H42" s="2"/>
      <c r="I42" s="6">
        <f t="shared" si="2"/>
        <v>0</v>
      </c>
      <c r="J42" s="2"/>
      <c r="K42" s="6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40</v>
      </c>
      <c r="B43" s="2"/>
      <c r="C43" s="2">
        <v>53.8</v>
      </c>
      <c r="D43" s="6">
        <v>0.365</v>
      </c>
      <c r="E43" s="6">
        <f t="shared" si="0"/>
        <v>19.636999999999997</v>
      </c>
      <c r="F43" s="2"/>
      <c r="G43" s="6">
        <f t="shared" si="1"/>
        <v>0</v>
      </c>
      <c r="H43" s="2"/>
      <c r="I43" s="6">
        <f t="shared" si="2"/>
        <v>0</v>
      </c>
      <c r="J43" s="2"/>
      <c r="K43" s="6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41</v>
      </c>
      <c r="B44" s="2"/>
      <c r="C44" s="2">
        <v>76.7</v>
      </c>
      <c r="D44" s="6">
        <v>0.365</v>
      </c>
      <c r="E44" s="6">
        <f t="shared" si="0"/>
        <v>27.9955</v>
      </c>
      <c r="F44" s="2"/>
      <c r="G44" s="6">
        <f t="shared" si="1"/>
        <v>0</v>
      </c>
      <c r="H44" s="2"/>
      <c r="I44" s="6">
        <f t="shared" si="2"/>
        <v>0</v>
      </c>
      <c r="J44" s="2"/>
      <c r="K44" s="6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42</v>
      </c>
      <c r="B45" s="2"/>
      <c r="C45" s="2">
        <v>65.1</v>
      </c>
      <c r="D45" s="6">
        <v>0.365</v>
      </c>
      <c r="E45" s="6">
        <f t="shared" si="0"/>
        <v>23.761499999999998</v>
      </c>
      <c r="F45" s="2"/>
      <c r="G45" s="6">
        <f t="shared" si="1"/>
        <v>0</v>
      </c>
      <c r="H45" s="2"/>
      <c r="I45" s="6">
        <f t="shared" si="2"/>
        <v>0</v>
      </c>
      <c r="J45" s="2"/>
      <c r="K45" s="6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43</v>
      </c>
      <c r="B46" s="2"/>
      <c r="C46" s="2">
        <v>52.2</v>
      </c>
      <c r="D46" s="6">
        <v>0.365</v>
      </c>
      <c r="E46" s="6">
        <f t="shared" si="0"/>
        <v>19.053</v>
      </c>
      <c r="F46" s="2"/>
      <c r="G46" s="6">
        <f t="shared" si="1"/>
        <v>0</v>
      </c>
      <c r="H46" s="2"/>
      <c r="I46" s="6">
        <f t="shared" si="2"/>
        <v>0</v>
      </c>
      <c r="J46" s="2"/>
      <c r="K46" s="6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44</v>
      </c>
      <c r="B47" s="2"/>
      <c r="C47" s="2">
        <v>77.2</v>
      </c>
      <c r="D47" s="6">
        <v>0.365</v>
      </c>
      <c r="E47" s="6">
        <f t="shared" si="0"/>
        <v>28.178</v>
      </c>
      <c r="F47" s="2"/>
      <c r="G47" s="6">
        <f t="shared" si="1"/>
        <v>0</v>
      </c>
      <c r="H47" s="2"/>
      <c r="I47" s="6">
        <f t="shared" si="2"/>
        <v>0</v>
      </c>
      <c r="J47" s="2"/>
      <c r="K47" s="6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45</v>
      </c>
      <c r="B48" s="2"/>
      <c r="C48" s="2">
        <v>64.7</v>
      </c>
      <c r="D48" s="6">
        <v>0.365</v>
      </c>
      <c r="E48" s="6">
        <f t="shared" si="0"/>
        <v>23.6155</v>
      </c>
      <c r="F48" s="2"/>
      <c r="G48" s="6">
        <f t="shared" si="1"/>
        <v>0</v>
      </c>
      <c r="H48" s="2"/>
      <c r="I48" s="6">
        <f t="shared" si="2"/>
        <v>0</v>
      </c>
      <c r="J48" s="2"/>
      <c r="K48" s="6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46</v>
      </c>
      <c r="B49" s="2"/>
      <c r="C49" s="2">
        <v>52.8</v>
      </c>
      <c r="D49" s="6">
        <v>0.365</v>
      </c>
      <c r="E49" s="6">
        <f t="shared" si="0"/>
        <v>19.272</v>
      </c>
      <c r="F49" s="2"/>
      <c r="G49" s="6">
        <f t="shared" si="1"/>
        <v>0</v>
      </c>
      <c r="H49" s="2"/>
      <c r="I49" s="6">
        <f t="shared" si="2"/>
        <v>0</v>
      </c>
      <c r="J49" s="2"/>
      <c r="K49" s="6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47</v>
      </c>
      <c r="B50" s="2"/>
      <c r="C50" s="2">
        <v>77.8</v>
      </c>
      <c r="D50" s="6">
        <v>0.365</v>
      </c>
      <c r="E50" s="6">
        <f t="shared" si="0"/>
        <v>28.397</v>
      </c>
      <c r="F50" s="2"/>
      <c r="G50" s="6">
        <f t="shared" si="1"/>
        <v>0</v>
      </c>
      <c r="H50" s="2"/>
      <c r="I50" s="6">
        <f t="shared" si="2"/>
        <v>0</v>
      </c>
      <c r="J50" s="2"/>
      <c r="K50" s="6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48</v>
      </c>
      <c r="B51" s="2"/>
      <c r="C51" s="2">
        <v>65</v>
      </c>
      <c r="D51" s="6">
        <v>0.365</v>
      </c>
      <c r="E51" s="6">
        <f t="shared" si="0"/>
        <v>23.724999999999998</v>
      </c>
      <c r="F51" s="2"/>
      <c r="G51" s="6">
        <f t="shared" si="1"/>
        <v>0</v>
      </c>
      <c r="H51" s="2"/>
      <c r="I51" s="6">
        <f t="shared" si="2"/>
        <v>0</v>
      </c>
      <c r="J51" s="2"/>
      <c r="K51" s="6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49</v>
      </c>
      <c r="B52" s="2"/>
      <c r="C52" s="2">
        <v>52.5</v>
      </c>
      <c r="D52" s="6">
        <v>0.365</v>
      </c>
      <c r="E52" s="6">
        <f t="shared" si="0"/>
        <v>19.162499999999998</v>
      </c>
      <c r="F52" s="2"/>
      <c r="G52" s="6">
        <f t="shared" si="1"/>
        <v>0</v>
      </c>
      <c r="H52" s="2"/>
      <c r="I52" s="6">
        <f t="shared" si="2"/>
        <v>0</v>
      </c>
      <c r="J52" s="2"/>
      <c r="K52" s="6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50</v>
      </c>
      <c r="B53" s="2"/>
      <c r="C53" s="2">
        <v>79</v>
      </c>
      <c r="D53" s="6">
        <v>0.365</v>
      </c>
      <c r="E53" s="6">
        <f t="shared" si="0"/>
        <v>28.835</v>
      </c>
      <c r="F53" s="2"/>
      <c r="G53" s="6">
        <f t="shared" si="1"/>
        <v>0</v>
      </c>
      <c r="H53" s="2"/>
      <c r="I53" s="6">
        <f t="shared" si="2"/>
        <v>0</v>
      </c>
      <c r="J53" s="2"/>
      <c r="K53" s="6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51</v>
      </c>
      <c r="B54" s="2"/>
      <c r="C54" s="2">
        <v>66.2</v>
      </c>
      <c r="D54" s="6">
        <v>0.365</v>
      </c>
      <c r="E54" s="6">
        <f t="shared" si="0"/>
        <v>24.163</v>
      </c>
      <c r="F54" s="2"/>
      <c r="G54" s="6">
        <f t="shared" si="1"/>
        <v>0</v>
      </c>
      <c r="H54" s="2"/>
      <c r="I54" s="6">
        <f t="shared" si="2"/>
        <v>0</v>
      </c>
      <c r="J54" s="2"/>
      <c r="K54" s="6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52</v>
      </c>
      <c r="B55" s="2"/>
      <c r="C55" s="2">
        <v>52.7</v>
      </c>
      <c r="D55" s="6">
        <v>0.365</v>
      </c>
      <c r="E55" s="6">
        <f t="shared" si="0"/>
        <v>19.235500000000002</v>
      </c>
      <c r="F55" s="2"/>
      <c r="G55" s="6">
        <f t="shared" si="1"/>
        <v>0</v>
      </c>
      <c r="H55" s="2"/>
      <c r="I55" s="6">
        <f t="shared" si="2"/>
        <v>0</v>
      </c>
      <c r="J55" s="2"/>
      <c r="K55" s="6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53</v>
      </c>
      <c r="B56" s="2"/>
      <c r="C56" s="5">
        <v>77.5</v>
      </c>
      <c r="D56" s="6">
        <v>0.365</v>
      </c>
      <c r="E56" s="6">
        <f t="shared" si="0"/>
        <v>28.287499999999998</v>
      </c>
      <c r="F56" s="2"/>
      <c r="G56" s="6">
        <f t="shared" si="1"/>
        <v>0</v>
      </c>
      <c r="H56" s="2"/>
      <c r="I56" s="6">
        <f t="shared" si="2"/>
        <v>0</v>
      </c>
      <c r="J56" s="2"/>
      <c r="K56" s="6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8.75">
      <c r="B57" s="4" t="s">
        <v>12</v>
      </c>
      <c r="C57" s="29">
        <f>ROUND(SUM(C3:C56),2)</f>
        <v>3525</v>
      </c>
      <c r="D57" s="45">
        <f>SUM(E4:E56)</f>
        <v>1258.447</v>
      </c>
      <c r="E57" s="46"/>
      <c r="F57" s="45">
        <f>SUM(G4:G56)</f>
        <v>0</v>
      </c>
      <c r="G57" s="46"/>
      <c r="H57" s="45">
        <f>SUM(I4:I56)</f>
        <v>0</v>
      </c>
      <c r="I57" s="46"/>
      <c r="J57" s="45">
        <f>SUM(K4:K56)</f>
        <v>0</v>
      </c>
      <c r="K57" s="46"/>
      <c r="L57" s="45">
        <f>SUM(M4:M56)</f>
        <v>0</v>
      </c>
      <c r="M57" s="46"/>
      <c r="N57" s="45">
        <f>SUM(O4:O56)</f>
        <v>0</v>
      </c>
      <c r="O57" s="46"/>
      <c r="P57" s="45">
        <f>SUM(Q4:Q56)</f>
        <v>0</v>
      </c>
      <c r="Q57" s="46"/>
      <c r="R57" s="45">
        <f>SUM(S4:S56)</f>
        <v>0</v>
      </c>
      <c r="S57" s="46"/>
      <c r="T57" s="45">
        <f>SUM(U4:U56)</f>
        <v>0</v>
      </c>
      <c r="U57" s="46"/>
      <c r="V57" s="45">
        <f>SUM(W4:W56)</f>
        <v>0</v>
      </c>
      <c r="W57" s="46"/>
      <c r="X57" s="45">
        <f>SUM(Y4:Y56)</f>
        <v>0</v>
      </c>
      <c r="Y57" s="46"/>
      <c r="Z57" s="45">
        <f>SUM(AA4:AA56)</f>
        <v>0</v>
      </c>
      <c r="AA57" s="46"/>
      <c r="AB57" s="45">
        <f>SUM(AC4:AC56)</f>
        <v>0</v>
      </c>
      <c r="AC57" s="46"/>
      <c r="AD57" s="45">
        <f>SUM(AE4:AE56)</f>
        <v>0</v>
      </c>
      <c r="AE57" s="46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57:E57"/>
    <mergeCell ref="F57:G57"/>
    <mergeCell ref="H57:I57"/>
    <mergeCell ref="J57:K57"/>
    <mergeCell ref="L57:M57"/>
    <mergeCell ref="T1:U1"/>
    <mergeCell ref="F1:G1"/>
    <mergeCell ref="H1:I1"/>
    <mergeCell ref="J1:K1"/>
    <mergeCell ref="V1:W1"/>
    <mergeCell ref="X1:Y1"/>
    <mergeCell ref="Z1:AA1"/>
    <mergeCell ref="AB1:AC1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zoomScalePageLayoutView="0" workbookViewId="0" topLeftCell="A31">
      <selection activeCell="A4" sqref="A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4" max="4" width="10.57421875" style="0" customWidth="1"/>
    <col min="5" max="5" width="10.8515625" style="0" customWidth="1"/>
  </cols>
  <sheetData>
    <row r="1" spans="1:15" ht="15" customHeight="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47" t="s">
        <v>95</v>
      </c>
      <c r="G1" s="53" t="s">
        <v>4</v>
      </c>
      <c r="H1" s="53"/>
      <c r="I1" s="47" t="s">
        <v>95</v>
      </c>
      <c r="J1" s="53" t="s">
        <v>5</v>
      </c>
      <c r="K1" s="53"/>
      <c r="L1" s="47" t="s">
        <v>95</v>
      </c>
      <c r="M1" s="53" t="s">
        <v>6</v>
      </c>
      <c r="N1" s="53"/>
      <c r="O1" s="18"/>
    </row>
    <row r="2" spans="1:15" ht="38.25" customHeight="1">
      <c r="A2" s="52"/>
      <c r="B2" s="52"/>
      <c r="C2" s="52"/>
      <c r="D2" s="6" t="s">
        <v>10</v>
      </c>
      <c r="E2" s="6" t="s">
        <v>11</v>
      </c>
      <c r="F2" s="48"/>
      <c r="G2" s="6" t="s">
        <v>10</v>
      </c>
      <c r="H2" s="6" t="s">
        <v>11</v>
      </c>
      <c r="I2" s="48"/>
      <c r="J2" s="6" t="s">
        <v>10</v>
      </c>
      <c r="K2" s="6" t="s">
        <v>11</v>
      </c>
      <c r="L2" s="48"/>
      <c r="M2" s="6" t="s">
        <v>10</v>
      </c>
      <c r="N2" s="6" t="s">
        <v>10</v>
      </c>
      <c r="O2" s="6"/>
    </row>
    <row r="3" spans="1:15" ht="15">
      <c r="A3" s="2">
        <v>1</v>
      </c>
      <c r="B3" s="2"/>
      <c r="C3" s="2">
        <v>52.9</v>
      </c>
      <c r="D3" s="2">
        <f>C59</f>
        <v>0.364</v>
      </c>
      <c r="E3" s="2">
        <f>ROUND(C3*D3,2)</f>
        <v>19.26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6" t="s">
        <v>97</v>
      </c>
      <c r="B4" s="2"/>
      <c r="C4" s="2">
        <v>77.1</v>
      </c>
      <c r="D4" s="2">
        <f>D3</f>
        <v>0.364</v>
      </c>
      <c r="E4" s="2">
        <f aca="true" t="shared" si="0" ref="E4:E55">ROUND(C4*D4,2)</f>
        <v>28.06</v>
      </c>
      <c r="F4" s="2"/>
      <c r="G4" s="2">
        <f>G3</f>
        <v>0</v>
      </c>
      <c r="H4" s="2">
        <f aca="true" t="shared" si="1" ref="H4:H56">ROUND(C4*G4,2)</f>
        <v>0</v>
      </c>
      <c r="I4" s="2"/>
      <c r="J4" s="2">
        <f>J3</f>
        <v>0</v>
      </c>
      <c r="K4" s="2">
        <f aca="true" t="shared" si="2" ref="K4:K56">ROUND(C4*J4,2)</f>
        <v>0</v>
      </c>
      <c r="L4" s="2"/>
      <c r="M4" s="2"/>
      <c r="N4" s="2">
        <f aca="true" t="shared" si="3" ref="N4:N56">C4*M4</f>
        <v>0</v>
      </c>
      <c r="O4" s="2"/>
    </row>
    <row r="5" spans="1:15" ht="15">
      <c r="A5" s="2">
        <v>2</v>
      </c>
      <c r="B5" s="2"/>
      <c r="C5" s="2">
        <v>66</v>
      </c>
      <c r="D5" s="2">
        <f aca="true" t="shared" si="4" ref="D5:D56">D4</f>
        <v>0.364</v>
      </c>
      <c r="E5" s="2">
        <f>ROUND(C5*D5,2)</f>
        <v>24.02</v>
      </c>
      <c r="F5" s="2"/>
      <c r="G5" s="2">
        <f aca="true" t="shared" si="5" ref="G5:G56">G4</f>
        <v>0</v>
      </c>
      <c r="H5" s="2">
        <f t="shared" si="1"/>
        <v>0</v>
      </c>
      <c r="I5" s="2"/>
      <c r="J5" s="2">
        <f aca="true" t="shared" si="6" ref="J5:J5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3</v>
      </c>
      <c r="B6" s="2"/>
      <c r="C6" s="2">
        <v>79.7</v>
      </c>
      <c r="D6" s="2">
        <f t="shared" si="4"/>
        <v>0.364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>
        <v>53.3</v>
      </c>
      <c r="D7" s="2">
        <f t="shared" si="4"/>
        <v>0.364</v>
      </c>
      <c r="E7" s="2">
        <f t="shared" si="0"/>
        <v>19.4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>
        <v>66.2</v>
      </c>
      <c r="D8" s="2">
        <f t="shared" si="4"/>
        <v>0.364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>
        <v>77.9</v>
      </c>
      <c r="D9" s="2">
        <f t="shared" si="4"/>
        <v>0.364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>
        <v>53.4</v>
      </c>
      <c r="D10" s="2">
        <f t="shared" si="4"/>
        <v>0.364</v>
      </c>
      <c r="E10" s="2">
        <f t="shared" si="0"/>
        <v>19.44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>
        <v>66.5</v>
      </c>
      <c r="D11" s="2">
        <f t="shared" si="4"/>
        <v>0.364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>
        <v>77.4</v>
      </c>
      <c r="D12" s="2">
        <f t="shared" si="4"/>
        <v>0.364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>
        <v>53.3</v>
      </c>
      <c r="D13" s="2">
        <f t="shared" si="4"/>
        <v>0.364</v>
      </c>
      <c r="E13" s="2">
        <f t="shared" si="0"/>
        <v>19.4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>
        <v>66.7</v>
      </c>
      <c r="D14" s="2">
        <f t="shared" si="4"/>
        <v>0.364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>
        <v>77.5</v>
      </c>
      <c r="D15" s="2">
        <f t="shared" si="4"/>
        <v>0.364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>
        <v>53</v>
      </c>
      <c r="D16" s="2">
        <f t="shared" si="4"/>
        <v>0.364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>
        <v>65.7</v>
      </c>
      <c r="D17" s="2">
        <f t="shared" si="4"/>
        <v>0.364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>
        <v>77.2</v>
      </c>
      <c r="D18" s="2">
        <f t="shared" si="4"/>
        <v>0.364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>
        <v>52.8</v>
      </c>
      <c r="D19" s="2">
        <f t="shared" si="4"/>
        <v>0.364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>
        <v>65.9</v>
      </c>
      <c r="D20" s="2">
        <f t="shared" si="4"/>
        <v>0.364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>
        <v>77.4</v>
      </c>
      <c r="D21" s="2">
        <f t="shared" si="4"/>
        <v>0.364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>
        <v>53.2</v>
      </c>
      <c r="D22" s="2">
        <f t="shared" si="4"/>
        <v>0.364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>
        <v>66.2</v>
      </c>
      <c r="D23" s="2">
        <f t="shared" si="4"/>
        <v>0.364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>
        <v>78.3</v>
      </c>
      <c r="D24" s="2">
        <f t="shared" si="4"/>
        <v>0.364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>
        <v>52.7</v>
      </c>
      <c r="D25" s="2">
        <f t="shared" si="4"/>
        <v>0.364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>
        <v>65.9</v>
      </c>
      <c r="D26" s="2">
        <f t="shared" si="4"/>
        <v>0.364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>
        <v>77.7</v>
      </c>
      <c r="D27" s="2">
        <f t="shared" si="4"/>
        <v>0.364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>
        <v>51.5</v>
      </c>
      <c r="D28" s="2">
        <f t="shared" si="4"/>
        <v>0.364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>
        <v>65.3</v>
      </c>
      <c r="D29" s="2">
        <f t="shared" si="4"/>
        <v>0.364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>
        <v>66</v>
      </c>
      <c r="D30" s="2">
        <f t="shared" si="4"/>
        <v>0.364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>
        <v>53.1</v>
      </c>
      <c r="D31" s="2">
        <f t="shared" si="4"/>
        <v>0.364</v>
      </c>
      <c r="E31" s="2">
        <f t="shared" si="0"/>
        <v>19.33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>
        <v>77.6</v>
      </c>
      <c r="D32" s="2">
        <f t="shared" si="4"/>
        <v>0.364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>
        <v>65.6</v>
      </c>
      <c r="D33" s="2">
        <f t="shared" si="4"/>
        <v>0.364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>
        <v>52.9</v>
      </c>
      <c r="D34" s="2">
        <f t="shared" si="4"/>
        <v>0.364</v>
      </c>
      <c r="E34" s="2">
        <f t="shared" si="0"/>
        <v>19.26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>
        <v>77.2</v>
      </c>
      <c r="D35" s="2">
        <f t="shared" si="4"/>
        <v>0.364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>
        <v>65.5</v>
      </c>
      <c r="D36" s="2">
        <f t="shared" si="4"/>
        <v>0.364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>
        <v>52.3</v>
      </c>
      <c r="D37" s="2">
        <f t="shared" si="4"/>
        <v>0.364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>
        <v>77</v>
      </c>
      <c r="D38" s="2">
        <f t="shared" si="4"/>
        <v>0.364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>
        <v>65.9</v>
      </c>
      <c r="D39" s="2">
        <f t="shared" si="4"/>
        <v>0.364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>
        <v>53.3</v>
      </c>
      <c r="D40" s="2">
        <f t="shared" si="4"/>
        <v>0.364</v>
      </c>
      <c r="E40" s="2">
        <f t="shared" si="0"/>
        <v>19.4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>
        <v>77.7</v>
      </c>
      <c r="D41" s="2">
        <f t="shared" si="4"/>
        <v>0.364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>
        <v>65.7</v>
      </c>
      <c r="D42" s="2">
        <f t="shared" si="4"/>
        <v>0.364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>
        <v>53.2</v>
      </c>
      <c r="D43" s="2">
        <f t="shared" si="4"/>
        <v>0.364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>
        <v>77.4</v>
      </c>
      <c r="D44" s="2">
        <f t="shared" si="4"/>
        <v>0.364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>
        <v>66</v>
      </c>
      <c r="D45" s="2">
        <f t="shared" si="4"/>
        <v>0.364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>
        <v>52.4</v>
      </c>
      <c r="D46" s="2">
        <f t="shared" si="4"/>
        <v>0.364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>
        <v>76</v>
      </c>
      <c r="D47" s="2">
        <f t="shared" si="4"/>
        <v>0.364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>
        <v>65.8</v>
      </c>
      <c r="D48" s="2">
        <f t="shared" si="4"/>
        <v>0.364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>
        <v>54.4</v>
      </c>
      <c r="D49" s="2">
        <f t="shared" si="4"/>
        <v>0.364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>
        <v>77.7</v>
      </c>
      <c r="D50" s="2">
        <f t="shared" si="4"/>
        <v>0.364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>
        <v>65.7</v>
      </c>
      <c r="D51" s="2">
        <f t="shared" si="4"/>
        <v>0.364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>
        <v>52.9</v>
      </c>
      <c r="D52" s="2">
        <f t="shared" si="4"/>
        <v>0.364</v>
      </c>
      <c r="E52" s="2">
        <f t="shared" si="0"/>
        <v>19.26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>
        <v>77.5</v>
      </c>
      <c r="D53" s="2">
        <f t="shared" si="4"/>
        <v>0.364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>
        <v>65.2</v>
      </c>
      <c r="D54" s="2">
        <f t="shared" si="4"/>
        <v>0.364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>
        <v>52.8</v>
      </c>
      <c r="D55" s="2">
        <f t="shared" si="4"/>
        <v>0.364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3">
        <v>77.2</v>
      </c>
      <c r="D56" s="2">
        <f t="shared" si="4"/>
        <v>0.364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4"/>
      <c r="B57" s="24"/>
      <c r="C57" s="25"/>
      <c r="D57" s="54">
        <f>ROUND(SUM(E3:E56),2)</f>
        <v>1286.6</v>
      </c>
      <c r="E57" s="5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7" ht="15">
      <c r="B58" t="s">
        <v>98</v>
      </c>
      <c r="C58">
        <f>SUM(C3:C56)</f>
        <v>3534.7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2:17" ht="15">
      <c r="B59" t="s">
        <v>99</v>
      </c>
      <c r="C59">
        <f>ROUND(1286.38/C58,3)</f>
        <v>0.364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5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5:17" ht="15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5:17" ht="1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5:17" ht="15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5:17" ht="1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5:17" ht="1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5:17" ht="1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5:17" ht="15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5:17" ht="1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5:17" ht="1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5:17" ht="1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5:17" ht="1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5:17" ht="1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5:17" ht="15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5:17" ht="1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5:17" ht="1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5:17" ht="1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5:17" ht="1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5:17" ht="1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5:17" ht="1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5:17" ht="1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5:17" ht="15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5:17" ht="15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5:17" ht="1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5:17" ht="1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5:17" ht="1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5:17" ht="1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5:17" ht="1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5:17" ht="1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5:17" ht="1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5:17" ht="1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5:17" ht="1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5:17" ht="1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5:17" ht="1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5:17" ht="1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5:17" ht="1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5:17" ht="1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5:17" ht="1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5:17" ht="1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5:17" ht="1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5:17" ht="1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5:17" ht="1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5:17" ht="15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5:17" ht="15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5:17" ht="15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5:17" ht="15"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5:17" ht="15"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5:17" ht="15"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5:17" ht="15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5:17" ht="15"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5:17" ht="15"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5:17" ht="15"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5:17" ht="15"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5:17" ht="15"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5:17" ht="15"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5:17" ht="15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5:17" ht="15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5:17" ht="15"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5:17" ht="15"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5:17" ht="15"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5:17" ht="15"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5:17" ht="15"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5:17" ht="15"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5:17" ht="15"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5:17" ht="15"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5:17" ht="15"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5:17" ht="15"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5:17" ht="15"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5:17" ht="15"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5:17" ht="15"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5:17" ht="15"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5:17" ht="15"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5:17" ht="15"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5:17" ht="15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5:17" ht="15"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5:17" ht="15"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5:17" ht="15"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5:17" ht="15"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5:17" ht="15"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5:17" ht="15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5:17" ht="15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5:17" ht="15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5:17" ht="15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5:17" ht="15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5:17" ht="15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5:17" ht="15"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5:17" ht="15"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5:17" ht="15"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5:17" ht="15"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5:17" ht="15"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5:17" ht="15"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5:17" ht="15"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5:17" ht="15"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5:17" ht="15"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5:17" ht="15"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5:17" ht="15"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5:17" ht="15"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5:17" ht="1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5:17" ht="15"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5:17" ht="15"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5:17" ht="15"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5:17" ht="15"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5:17" ht="15"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5:17" ht="15"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5:17" ht="15"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5:17" ht="15"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5:17" ht="15"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5:17" ht="15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5:17" ht="15"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5:17" ht="15"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5:17" ht="15"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5:17" ht="15"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5:17" ht="15"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5:17" ht="15"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5:17" ht="15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5:17" ht="15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5:17" ht="15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5:17" ht="15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5:17" ht="15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5:17" ht="15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5:17" ht="15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5:17" ht="15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5:17" ht="15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5:17" ht="15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5:17" ht="15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5:17" ht="15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5:17" ht="15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5:17" ht="15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5:17" ht="15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5:17" ht="15"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5:17" ht="15"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5:17" ht="15"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5:17" ht="15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5:17" ht="15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5:17" ht="15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5:17" ht="15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5:17" ht="15"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5:17" ht="15"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5:17" ht="15"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5:17" ht="15"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5:17" ht="15"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5:17" ht="15"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5:17" ht="15"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5:17" ht="15"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5:17" ht="15"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5:17" ht="15"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5:17" ht="15"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5:17" ht="15"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5:17" ht="15"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5:17" ht="15"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5:17" ht="15"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5:17" ht="15"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5:17" ht="15"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5:17" ht="15"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5:17" ht="15"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5:17" ht="15"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5:17" ht="15"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5:17" ht="15"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5:17" ht="15"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5:17" ht="15"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5:17" ht="15"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5:17" ht="15"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5:17" ht="15"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5:17" ht="15"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5:17" ht="15"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5:17" ht="15"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5:17" ht="1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5:17" ht="15"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5:17" ht="15"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5:17" ht="15"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5:17" ht="15"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5:17" ht="15"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5:17" ht="15"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5:17" ht="15"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5:17" ht="15"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5:17" ht="15"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5:17" ht="15"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5:17" ht="15"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5:17" ht="15"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5:17" ht="15"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5:17" ht="15"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5:17" ht="15"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5:17" ht="15"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5:17" ht="15"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5:17" ht="1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5:17" ht="15"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5:17" ht="15"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5:17" ht="15"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5:17" ht="15"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5:17" ht="15"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5:17" ht="15"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5:17" ht="15"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5:17" ht="15"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5:17" ht="15"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5:17" ht="15"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5:17" ht="15"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5:17" ht="15"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5:17" ht="15"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5:17" ht="15"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5:17" ht="15"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5:17" ht="15"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5:17" ht="15"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5:17" ht="15"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5:17" ht="15"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5:17" ht="15"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5:17" ht="15"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5:17" ht="15"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5:17" ht="15"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5:17" ht="15"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5:17" ht="15"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5:17" ht="15"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5:17" ht="15"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5:17" ht="15"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5:17" ht="15"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5:17" ht="15"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5:17" ht="15"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5:17" ht="15"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5:17" ht="15"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5:17" ht="15"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5:17" ht="15"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5:17" ht="15"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5:17" ht="15"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5:17" ht="15"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5:17" ht="15"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5:17" ht="15"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5:17" ht="15"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5:17" ht="15"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5:17" ht="15"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5:17" ht="15"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5:17" ht="15"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5:17" ht="15"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5:17" ht="15"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5:17" ht="15"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5:17" ht="15"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5:17" ht="15"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5:17" ht="15"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5:17" ht="15"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5:17" ht="15"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5:17" ht="15"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5:17" ht="15"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5:17" ht="15"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5:17" ht="15"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5:17" ht="15"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5:17" ht="15"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5:17" ht="15"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5:17" ht="15"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5:17" ht="15"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5:17" ht="15"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5:17" ht="15"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5:17" ht="15"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5:17" ht="15"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5:17" ht="15"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5:17" ht="15"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5:17" ht="15"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5:17" ht="15"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5:17" ht="15"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5:17" ht="15"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</sheetData>
  <sheetProtection/>
  <mergeCells count="11">
    <mergeCell ref="A1:A2"/>
    <mergeCell ref="B1:B2"/>
    <mergeCell ref="C1:C2"/>
    <mergeCell ref="D1:E1"/>
    <mergeCell ref="I1:I2"/>
    <mergeCell ref="L1:L2"/>
    <mergeCell ref="M1:N1"/>
    <mergeCell ref="D57:E57"/>
    <mergeCell ref="J1:K1"/>
    <mergeCell ref="F1:F2"/>
    <mergeCell ref="G1:H1"/>
  </mergeCells>
  <printOptions/>
  <pageMargins left="0.7" right="0.7" top="0.17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K3" sqref="K3:K5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>
        <v>53</v>
      </c>
      <c r="D3" s="2">
        <v>0.3329</v>
      </c>
      <c r="E3" s="2">
        <f>C3*D3</f>
        <v>17.6437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65.2</v>
      </c>
      <c r="D4" s="2">
        <v>0.3329</v>
      </c>
      <c r="E4" s="2">
        <f aca="true" t="shared" si="0" ref="E4:E55">C4*D4</f>
        <v>21.70508</v>
      </c>
      <c r="F4" s="2"/>
      <c r="G4" s="2">
        <f aca="true" t="shared" si="1" ref="G4:G55">C4*F4</f>
        <v>0</v>
      </c>
      <c r="H4" s="2"/>
      <c r="I4" s="2">
        <f aca="true" t="shared" si="2" ref="I4:I55">C4*H4</f>
        <v>0</v>
      </c>
      <c r="J4" s="2"/>
      <c r="K4" s="2">
        <f aca="true" t="shared" si="3" ref="K4:K5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78.2</v>
      </c>
      <c r="D5" s="2">
        <v>0.3329</v>
      </c>
      <c r="E5" s="2">
        <f t="shared" si="0"/>
        <v>26.03278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0.3329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65.6</v>
      </c>
      <c r="D7" s="2">
        <v>0.3329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77</v>
      </c>
      <c r="D8" s="2">
        <v>0.3329</v>
      </c>
      <c r="E8" s="2">
        <f t="shared" si="0"/>
        <v>25.6333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52.6</v>
      </c>
      <c r="D9" s="2">
        <v>0.3329</v>
      </c>
      <c r="E9" s="2">
        <f t="shared" si="0"/>
        <v>17.51054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64.8</v>
      </c>
      <c r="D10" s="2">
        <v>0.3329</v>
      </c>
      <c r="E10" s="2">
        <f t="shared" si="0"/>
        <v>21.57192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76.4</v>
      </c>
      <c r="D11" s="2">
        <v>0.3329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52.8</v>
      </c>
      <c r="D12" s="2">
        <v>0.3329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64.9</v>
      </c>
      <c r="D13" s="2">
        <v>0.3329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77.2</v>
      </c>
      <c r="D14" s="2">
        <v>0.3329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53.3</v>
      </c>
      <c r="D15" s="2">
        <v>0.3329</v>
      </c>
      <c r="E15" s="2">
        <f t="shared" si="0"/>
        <v>17.74357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65</v>
      </c>
      <c r="D16" s="2">
        <v>0.3329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76.6</v>
      </c>
      <c r="D17" s="2">
        <v>0.3329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53</v>
      </c>
      <c r="D18" s="2">
        <v>0.3329</v>
      </c>
      <c r="E18" s="2">
        <f t="shared" si="0"/>
        <v>17.6437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65.6</v>
      </c>
      <c r="D19" s="2">
        <v>0.3329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77.9</v>
      </c>
      <c r="D20" s="2">
        <v>0.3329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52.5</v>
      </c>
      <c r="D21" s="2">
        <v>0.3329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68.5</v>
      </c>
      <c r="D22" s="2">
        <v>0.3329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77.5</v>
      </c>
      <c r="D23" s="2">
        <v>0.3329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52.9</v>
      </c>
      <c r="D24" s="2">
        <v>0.3329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64.9</v>
      </c>
      <c r="D25" s="2">
        <v>0.3329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77.4</v>
      </c>
      <c r="D26" s="2">
        <v>0.3329</v>
      </c>
      <c r="E26" s="2">
        <f t="shared" si="0"/>
        <v>25.76646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52.9</v>
      </c>
      <c r="D27" s="2">
        <v>0.3329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65.6</v>
      </c>
      <c r="D28" s="2">
        <v>0.3329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64.6</v>
      </c>
      <c r="D29" s="2">
        <v>0.3329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52.5</v>
      </c>
      <c r="D30" s="2">
        <v>0.3329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76.3</v>
      </c>
      <c r="D31" s="2">
        <v>0.3329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65.2</v>
      </c>
      <c r="D32" s="2">
        <v>0.3329</v>
      </c>
      <c r="E32" s="2">
        <f t="shared" si="0"/>
        <v>21.70508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>
        <v>0.3329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76.6</v>
      </c>
      <c r="D34" s="2">
        <v>0.3329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64.5</v>
      </c>
      <c r="D35" s="2">
        <v>0.3329</v>
      </c>
      <c r="E35" s="2">
        <f t="shared" si="0"/>
        <v>21.47205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>
        <v>0.3329</v>
      </c>
      <c r="E36" s="2">
        <f t="shared" si="0"/>
        <v>17.51054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76.8</v>
      </c>
      <c r="D37" s="2">
        <v>0.3329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64.5</v>
      </c>
      <c r="D38" s="2">
        <v>0.3329</v>
      </c>
      <c r="E38" s="2">
        <f t="shared" si="0"/>
        <v>21.47205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52.2</v>
      </c>
      <c r="D39" s="2">
        <v>0.3329</v>
      </c>
      <c r="E39" s="2">
        <f t="shared" si="0"/>
        <v>17.37738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76.6</v>
      </c>
      <c r="D40" s="2">
        <v>0.3329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64.9</v>
      </c>
      <c r="D41" s="2">
        <v>0.3329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53.9</v>
      </c>
      <c r="D42" s="2">
        <v>0.3329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77.1</v>
      </c>
      <c r="D43" s="2">
        <v>0.3329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64.1</v>
      </c>
      <c r="D44" s="2">
        <v>0.3329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53.2</v>
      </c>
      <c r="D45" s="2">
        <v>0.3329</v>
      </c>
      <c r="E45" s="2">
        <f t="shared" si="0"/>
        <v>17.71028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76.5</v>
      </c>
      <c r="D46" s="2">
        <v>0.3329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64.6</v>
      </c>
      <c r="D47" s="2">
        <v>0.3329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52.8</v>
      </c>
      <c r="D48" s="2">
        <v>0.3329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76.7</v>
      </c>
      <c r="D49" s="2">
        <v>0.3329</v>
      </c>
      <c r="E49" s="2">
        <f t="shared" si="0"/>
        <v>25.53343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65.2</v>
      </c>
      <c r="D50" s="2">
        <v>0.3329</v>
      </c>
      <c r="E50" s="2">
        <f t="shared" si="0"/>
        <v>21.70508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52.4</v>
      </c>
      <c r="D51" s="2">
        <v>0.3329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76.2</v>
      </c>
      <c r="D52" s="2">
        <v>0.3329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65.6</v>
      </c>
      <c r="D53" s="2">
        <v>0.3329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52.5</v>
      </c>
      <c r="D54" s="2">
        <v>0.3329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77</v>
      </c>
      <c r="D55" s="2">
        <v>0.3329</v>
      </c>
      <c r="E55" s="2">
        <f t="shared" si="0"/>
        <v>25.6333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8.75">
      <c r="B56" s="4" t="s">
        <v>12</v>
      </c>
      <c r="C56" s="2">
        <f>ROUND(SUM(C3:C55),2)</f>
        <v>3431.7</v>
      </c>
      <c r="D56" s="45">
        <f>SUM(E3:E55)</f>
        <v>1142.4129300000002</v>
      </c>
      <c r="E56" s="46"/>
      <c r="F56" s="45">
        <f>SUM(G3:G55)</f>
        <v>0</v>
      </c>
      <c r="G56" s="46"/>
      <c r="H56" s="45">
        <f>SUM(I3:I55)</f>
        <v>0</v>
      </c>
      <c r="I56" s="46"/>
      <c r="J56" s="45">
        <f>SUM(K3:K55)</f>
        <v>0</v>
      </c>
      <c r="K56" s="46"/>
      <c r="L56" s="45">
        <f>SUM(M3:M55)</f>
        <v>0</v>
      </c>
      <c r="M56" s="46"/>
      <c r="N56" s="45">
        <f>SUM(O3:O55)</f>
        <v>0</v>
      </c>
      <c r="O56" s="46"/>
      <c r="P56" s="45">
        <f>SUM(Q3:Q55)</f>
        <v>0</v>
      </c>
      <c r="Q56" s="46"/>
      <c r="R56" s="45">
        <f>SUM(S3:S55)</f>
        <v>0</v>
      </c>
      <c r="S56" s="46"/>
      <c r="T56" s="45">
        <f>SUM(U3:U55)</f>
        <v>0</v>
      </c>
      <c r="U56" s="46"/>
      <c r="V56" s="45">
        <f>SUM(W3:W55)</f>
        <v>0</v>
      </c>
      <c r="W56" s="46"/>
      <c r="X56" s="45">
        <f>SUM(Y3:Y55)</f>
        <v>0</v>
      </c>
      <c r="Y56" s="46"/>
      <c r="Z56" s="45">
        <f>SUM(AA3:AA55)</f>
        <v>0</v>
      </c>
      <c r="AA56" s="46"/>
      <c r="AB56" s="45">
        <f>SUM(AC3:AC55)</f>
        <v>0</v>
      </c>
      <c r="AC56" s="46"/>
      <c r="AD56" s="45">
        <f>SUM(AE3:AE55)</f>
        <v>0</v>
      </c>
      <c r="AE56" s="46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56:E56"/>
    <mergeCell ref="F56:G56"/>
    <mergeCell ref="H56:I56"/>
    <mergeCell ref="J56:K56"/>
    <mergeCell ref="L56:M56"/>
    <mergeCell ref="T1:U1"/>
    <mergeCell ref="F1:G1"/>
    <mergeCell ref="H1:I1"/>
    <mergeCell ref="J1:K1"/>
    <mergeCell ref="V1:W1"/>
    <mergeCell ref="X1:Y1"/>
    <mergeCell ref="Z1:AA1"/>
    <mergeCell ref="AB1:AC1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zoomScalePageLayoutView="0" workbookViewId="0" topLeftCell="A103">
      <selection activeCell="K3" sqref="K3:K124"/>
    </sheetView>
  </sheetViews>
  <sheetFormatPr defaultColWidth="9.140625" defaultRowHeight="15"/>
  <cols>
    <col min="2" max="2" width="36.28125" style="0" customWidth="1"/>
    <col min="3" max="3" width="9.7109375" style="0" bestFit="1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0.4022</v>
      </c>
      <c r="E4" s="2">
        <f aca="true" t="shared" si="0" ref="E4:E67">C4*D4</f>
        <v>21.59814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53.7</v>
      </c>
      <c r="D5" s="2">
        <v>0.4022</v>
      </c>
      <c r="E5" s="2">
        <f t="shared" si="0"/>
        <v>21.59814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53.1</v>
      </c>
      <c r="D6" s="2">
        <v>0.4022</v>
      </c>
      <c r="E6" s="2">
        <f t="shared" si="0"/>
        <v>21.35682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53.2</v>
      </c>
      <c r="D8" s="2">
        <v>0.4022</v>
      </c>
      <c r="E8" s="2">
        <f t="shared" si="0"/>
        <v>21.39704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53.7</v>
      </c>
      <c r="D10" s="2">
        <v>0.4022</v>
      </c>
      <c r="E10" s="2">
        <f t="shared" si="0"/>
        <v>21.59814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53.6</v>
      </c>
      <c r="D11" s="2">
        <v>0.4022</v>
      </c>
      <c r="E11" s="2">
        <f t="shared" si="0"/>
        <v>21.55792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52.5</v>
      </c>
      <c r="D12" s="2">
        <v>0.4022</v>
      </c>
      <c r="E12" s="2">
        <f t="shared" si="0"/>
        <v>21.1155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0.4022</v>
      </c>
      <c r="E13" s="2">
        <f t="shared" si="0"/>
        <v>21.39704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54.2</v>
      </c>
      <c r="D14" s="2">
        <v>0.4022</v>
      </c>
      <c r="E14" s="2">
        <f t="shared" si="0"/>
        <v>21.79924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</v>
      </c>
      <c r="D16" s="2">
        <v>0.4022</v>
      </c>
      <c r="E16" s="2">
        <f t="shared" si="0"/>
        <v>21.3166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66.6</v>
      </c>
      <c r="D18" s="2">
        <v>0.4022</v>
      </c>
      <c r="E18" s="2">
        <f t="shared" si="0"/>
        <v>26.78652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0.4022</v>
      </c>
      <c r="E19" s="2">
        <f t="shared" si="0"/>
        <v>21.39704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65.9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67.2</v>
      </c>
      <c r="D24" s="2">
        <v>0.4022</v>
      </c>
      <c r="E24" s="2">
        <f t="shared" si="0"/>
        <v>27.02784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66.8</v>
      </c>
      <c r="D27" s="2">
        <v>0.4022</v>
      </c>
      <c r="E27" s="2">
        <f t="shared" si="0"/>
        <v>26.86696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53.8</v>
      </c>
      <c r="D28" s="2">
        <v>0.4022</v>
      </c>
      <c r="E28" s="2">
        <f t="shared" si="0"/>
        <v>21.63836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0.4022</v>
      </c>
      <c r="E29" s="2">
        <f t="shared" si="0"/>
        <v>21.39704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66.3</v>
      </c>
      <c r="D30" s="2">
        <v>0.4022</v>
      </c>
      <c r="E30" s="2">
        <f t="shared" si="0"/>
        <v>26.66586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53.5</v>
      </c>
      <c r="D31" s="2">
        <v>0.4022</v>
      </c>
      <c r="E31" s="2">
        <f t="shared" si="0"/>
        <v>21.5177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0.4022</v>
      </c>
      <c r="E32" s="2">
        <f t="shared" si="0"/>
        <v>21.3166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53.6</v>
      </c>
      <c r="D34" s="2">
        <v>0.4022</v>
      </c>
      <c r="E34" s="2">
        <f t="shared" si="0"/>
        <v>21.55792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65.9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53.5</v>
      </c>
      <c r="D38" s="2">
        <v>0.4022</v>
      </c>
      <c r="E38" s="2">
        <f t="shared" si="0"/>
        <v>21.5177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77.9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67.5</v>
      </c>
      <c r="D41" s="2">
        <v>0.4022</v>
      </c>
      <c r="E41" s="2">
        <f t="shared" si="0"/>
        <v>27.1485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55.4</v>
      </c>
      <c r="D42" s="2">
        <v>0.4022</v>
      </c>
      <c r="E42" s="2">
        <f t="shared" si="0"/>
        <v>22.28188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77.1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0.4022</v>
      </c>
      <c r="E46" s="2">
        <f t="shared" si="0"/>
        <v>21.3166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77.5</v>
      </c>
      <c r="D48" s="2">
        <v>0.4022</v>
      </c>
      <c r="E48" s="2">
        <f t="shared" si="0"/>
        <v>31.1705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65.6</v>
      </c>
      <c r="D49" s="2">
        <v>0.4022</v>
      </c>
      <c r="E49" s="2">
        <f t="shared" si="0"/>
        <v>26.38432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53.1</v>
      </c>
      <c r="D50" s="2">
        <v>0.4022</v>
      </c>
      <c r="E50" s="2">
        <f t="shared" si="0"/>
        <v>21.35682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53.8</v>
      </c>
      <c r="D51" s="2">
        <v>0.4022</v>
      </c>
      <c r="E51" s="2">
        <f t="shared" si="0"/>
        <v>21.63836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53</v>
      </c>
      <c r="D54" s="2">
        <v>0.4022</v>
      </c>
      <c r="E54" s="2">
        <f t="shared" si="0"/>
        <v>21.3166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76.3</v>
      </c>
      <c r="D56" s="2">
        <v>0.4022</v>
      </c>
      <c r="E56" s="2">
        <f t="shared" si="0"/>
        <v>30.68786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53.2</v>
      </c>
      <c r="D57" s="2">
        <v>0.4022</v>
      </c>
      <c r="E57" s="2">
        <f t="shared" si="0"/>
        <v>21.39704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66.2</v>
      </c>
      <c r="D58" s="2">
        <v>0.4022</v>
      </c>
      <c r="E58" s="2">
        <f t="shared" si="0"/>
        <v>26.62564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76.3</v>
      </c>
      <c r="D59" s="2">
        <v>0.4022</v>
      </c>
      <c r="E59" s="2">
        <f t="shared" si="0"/>
        <v>30.68786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53.6</v>
      </c>
      <c r="D60" s="2">
        <v>0.4022</v>
      </c>
      <c r="E60" s="2">
        <f t="shared" si="0"/>
        <v>21.55792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65.6</v>
      </c>
      <c r="D61" s="2">
        <v>0.4022</v>
      </c>
      <c r="E61" s="2">
        <f t="shared" si="0"/>
        <v>26.38432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66.4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77.9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65.8</v>
      </c>
      <c r="D67" s="2">
        <v>0.4022</v>
      </c>
      <c r="E67" s="2">
        <f t="shared" si="0"/>
        <v>26.46476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77</v>
      </c>
      <c r="D68" s="2">
        <v>0.4022</v>
      </c>
      <c r="E68" s="2">
        <f aca="true" t="shared" si="4" ref="E68:E124">C68*D68</f>
        <v>30.9694</v>
      </c>
      <c r="F68" s="2"/>
      <c r="G68" s="2">
        <f aca="true" t="shared" si="5" ref="G68:G124">C68*F68</f>
        <v>0</v>
      </c>
      <c r="H68" s="2"/>
      <c r="I68" s="2">
        <f aca="true" t="shared" si="6" ref="I68:I124">C68*H68</f>
        <v>0</v>
      </c>
      <c r="J68" s="2"/>
      <c r="K68" s="2">
        <f aca="true" t="shared" si="7" ref="K68:K124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</v>
      </c>
      <c r="D70" s="2">
        <v>0.4022</v>
      </c>
      <c r="E70" s="2">
        <f t="shared" si="4"/>
        <v>26.5452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76.4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71</v>
      </c>
      <c r="B73" s="2"/>
      <c r="C73" s="2">
        <v>65.9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74</v>
      </c>
      <c r="B76" s="2"/>
      <c r="C76" s="2">
        <v>66.1</v>
      </c>
      <c r="D76" s="2">
        <v>0.4022</v>
      </c>
      <c r="E76" s="2">
        <f t="shared" si="4"/>
        <v>26.58542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76</v>
      </c>
      <c r="B78" s="2"/>
      <c r="C78" s="2">
        <v>53.2</v>
      </c>
      <c r="D78" s="2">
        <v>0.4022</v>
      </c>
      <c r="E78" s="2">
        <f t="shared" si="4"/>
        <v>21.39704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77</v>
      </c>
      <c r="B79" s="2"/>
      <c r="C79" s="2">
        <v>65.1</v>
      </c>
      <c r="D79" s="2">
        <v>0.4022</v>
      </c>
      <c r="E79" s="2">
        <f t="shared" si="4"/>
        <v>26.18322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78</v>
      </c>
      <c r="B80" s="2"/>
      <c r="C80" s="2">
        <v>66.2</v>
      </c>
      <c r="D80" s="2">
        <v>0.4022</v>
      </c>
      <c r="E80" s="2">
        <f t="shared" si="4"/>
        <v>26.62564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79</v>
      </c>
      <c r="B81" s="2"/>
      <c r="C81" s="2">
        <v>54.2</v>
      </c>
      <c r="D81" s="2">
        <v>0.4022</v>
      </c>
      <c r="E81" s="2">
        <f t="shared" si="4"/>
        <v>21.79924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80</v>
      </c>
      <c r="B82" s="2"/>
      <c r="C82" s="2">
        <v>76.6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81</v>
      </c>
      <c r="B83" s="2"/>
      <c r="C83" s="2">
        <v>67.1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82</v>
      </c>
      <c r="B84" s="2"/>
      <c r="C84" s="2">
        <v>53.2</v>
      </c>
      <c r="D84" s="2">
        <v>0.4022</v>
      </c>
      <c r="E84" s="2">
        <f t="shared" si="4"/>
        <v>21.39704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83</v>
      </c>
      <c r="B85" s="2"/>
      <c r="C85" s="2">
        <v>76.6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84</v>
      </c>
      <c r="B86" s="2"/>
      <c r="C86" s="2">
        <v>66.3</v>
      </c>
      <c r="D86" s="2">
        <v>0.4022</v>
      </c>
      <c r="E86" s="2">
        <f t="shared" si="4"/>
        <v>26.66586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87</v>
      </c>
      <c r="B89" s="2"/>
      <c r="C89" s="2">
        <v>66.5</v>
      </c>
      <c r="D89" s="2">
        <v>0.4022</v>
      </c>
      <c r="E89" s="2">
        <f t="shared" si="4"/>
        <v>26.7463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88</v>
      </c>
      <c r="B90" s="2"/>
      <c r="C90" s="2">
        <v>54.9</v>
      </c>
      <c r="D90" s="2">
        <v>0.4022</v>
      </c>
      <c r="E90" s="2">
        <f t="shared" si="4"/>
        <v>22.08078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89</v>
      </c>
      <c r="B91" s="2"/>
      <c r="C91" s="2">
        <v>77.4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90</v>
      </c>
      <c r="B92" s="2"/>
      <c r="C92" s="2">
        <v>65.8</v>
      </c>
      <c r="D92" s="2">
        <v>0.4022</v>
      </c>
      <c r="E92" s="2">
        <f t="shared" si="4"/>
        <v>26.46476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92</v>
      </c>
      <c r="B94" s="2"/>
      <c r="C94" s="2">
        <v>77.6</v>
      </c>
      <c r="D94" s="2">
        <v>0.4022</v>
      </c>
      <c r="E94" s="2">
        <f t="shared" si="4"/>
        <v>31.21072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93</v>
      </c>
      <c r="B95" s="2"/>
      <c r="C95" s="2">
        <v>66.5</v>
      </c>
      <c r="D95" s="2">
        <v>0.4022</v>
      </c>
      <c r="E95" s="2">
        <f t="shared" si="4"/>
        <v>26.7463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94</v>
      </c>
      <c r="B96" s="2"/>
      <c r="C96" s="2">
        <v>53.1</v>
      </c>
      <c r="D96" s="2">
        <v>0.4022</v>
      </c>
      <c r="E96" s="2">
        <f t="shared" si="4"/>
        <v>21.35682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95</v>
      </c>
      <c r="B97" s="2"/>
      <c r="C97" s="2">
        <v>76.4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96</v>
      </c>
      <c r="B98" s="2"/>
      <c r="C98" s="2">
        <v>66.6</v>
      </c>
      <c r="D98" s="2">
        <v>0.4022</v>
      </c>
      <c r="E98" s="2">
        <f t="shared" si="4"/>
        <v>26.78652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97</v>
      </c>
      <c r="B99" s="2"/>
      <c r="C99" s="2">
        <v>53.5</v>
      </c>
      <c r="D99" s="2">
        <v>0.4022</v>
      </c>
      <c r="E99" s="2">
        <f t="shared" si="4"/>
        <v>21.5177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99</v>
      </c>
      <c r="B101" s="2"/>
      <c r="C101" s="2">
        <v>66.6</v>
      </c>
      <c r="D101" s="2">
        <v>0.4022</v>
      </c>
      <c r="E101" s="2">
        <f t="shared" si="4"/>
        <v>26.78652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102</v>
      </c>
      <c r="B104" s="2"/>
      <c r="C104" s="2">
        <v>66.5</v>
      </c>
      <c r="D104" s="2">
        <v>0.4022</v>
      </c>
      <c r="E104" s="2">
        <f t="shared" si="4"/>
        <v>26.7463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107</v>
      </c>
      <c r="B109" s="2"/>
      <c r="C109" s="2">
        <v>75.4</v>
      </c>
      <c r="D109" s="2">
        <v>0.4022</v>
      </c>
      <c r="E109" s="2">
        <f t="shared" si="4"/>
        <v>30.32588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109</v>
      </c>
      <c r="B111" s="2"/>
      <c r="C111" s="2">
        <v>52.4</v>
      </c>
      <c r="D111" s="2">
        <v>0.4022</v>
      </c>
      <c r="E111" s="2">
        <f t="shared" si="4"/>
        <v>21.07528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111</v>
      </c>
      <c r="B113" s="2"/>
      <c r="C113" s="2">
        <v>76.1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113</v>
      </c>
      <c r="B115" s="2"/>
      <c r="C115" s="2">
        <v>52.5</v>
      </c>
      <c r="D115" s="2">
        <v>0.4022</v>
      </c>
      <c r="E115" s="2">
        <f t="shared" si="4"/>
        <v>21.1155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115</v>
      </c>
      <c r="B117" s="2"/>
      <c r="C117" s="2">
        <v>78.8</v>
      </c>
      <c r="D117" s="2">
        <v>0.4022</v>
      </c>
      <c r="E117" s="2">
        <f t="shared" si="4"/>
        <v>31.69336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119</v>
      </c>
      <c r="B121" s="2"/>
      <c r="C121" s="2">
        <v>78</v>
      </c>
      <c r="D121" s="2">
        <v>0.4022</v>
      </c>
      <c r="E121" s="2">
        <f t="shared" si="4"/>
        <v>31.3716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121</v>
      </c>
      <c r="B123" s="2"/>
      <c r="C123" s="3">
        <v>53.5</v>
      </c>
      <c r="D123" s="2">
        <v>0.4022</v>
      </c>
      <c r="E123" s="5">
        <f t="shared" si="4"/>
        <v>21.5177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 ht="15">
      <c r="A124" s="5">
        <v>122</v>
      </c>
      <c r="B124" s="2"/>
      <c r="C124" s="5">
        <v>64.6</v>
      </c>
      <c r="D124" s="2">
        <v>0.4022</v>
      </c>
      <c r="E124" s="5">
        <f t="shared" si="4"/>
        <v>25.98212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5">
        <f>SUM(E3:E72)</f>
        <v>1685.0973399999996</v>
      </c>
      <c r="E125" s="46"/>
      <c r="F125" s="45">
        <f>SUM(G3:G124)</f>
        <v>0</v>
      </c>
      <c r="G125" s="46"/>
      <c r="H125" s="45">
        <f>SUM(I3:I124)</f>
        <v>0</v>
      </c>
      <c r="I125" s="46"/>
      <c r="J125" s="45">
        <f>SUM(K3:K124)</f>
        <v>0</v>
      </c>
      <c r="K125" s="46"/>
      <c r="L125" s="45">
        <f>SUM(M3:M124)</f>
        <v>0</v>
      </c>
      <c r="M125" s="46"/>
      <c r="N125" s="45">
        <f>SUM(O3:O124)</f>
        <v>0</v>
      </c>
      <c r="O125" s="46"/>
      <c r="P125" s="45">
        <f>SUM(Q3:Q124)</f>
        <v>0</v>
      </c>
      <c r="Q125" s="46"/>
      <c r="R125" s="45">
        <f>SUM(S3:S124)</f>
        <v>0</v>
      </c>
      <c r="S125" s="46"/>
      <c r="T125" s="45">
        <f>SUM(U3:U124)</f>
        <v>0</v>
      </c>
      <c r="U125" s="46"/>
      <c r="V125" s="45">
        <f>SUM(W3:W124)</f>
        <v>0</v>
      </c>
      <c r="W125" s="46"/>
      <c r="X125" s="45">
        <f>SUM(Y3:Y124)</f>
        <v>0</v>
      </c>
      <c r="Y125" s="46"/>
      <c r="Z125" s="45">
        <f>SUM(AA3:AA124)</f>
        <v>0</v>
      </c>
      <c r="AA125" s="46"/>
      <c r="AB125" s="45">
        <f>SUM(AC3:AC124)</f>
        <v>0</v>
      </c>
      <c r="AC125" s="46"/>
      <c r="AD125" s="45">
        <f>SUM(AE3:AE124)</f>
        <v>0</v>
      </c>
      <c r="AE125" s="46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25:E125"/>
    <mergeCell ref="F125:G125"/>
    <mergeCell ref="H125:I125"/>
    <mergeCell ref="J125:K125"/>
    <mergeCell ref="L125:M125"/>
    <mergeCell ref="T1:U1"/>
    <mergeCell ref="F1:G1"/>
    <mergeCell ref="H1:I1"/>
    <mergeCell ref="J1:K1"/>
    <mergeCell ref="V1:W1"/>
    <mergeCell ref="X1:Y1"/>
    <mergeCell ref="Z1:AA1"/>
    <mergeCell ref="AB1:AC1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zoomScalePageLayoutView="0" workbookViewId="0" topLeftCell="A159">
      <selection activeCell="E179" sqref="E179"/>
    </sheetView>
  </sheetViews>
  <sheetFormatPr defaultColWidth="9.140625" defaultRowHeight="15"/>
  <cols>
    <col min="2" max="2" width="33.421875" style="0" customWidth="1"/>
  </cols>
  <sheetData>
    <row r="1" spans="1:31" ht="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/>
      <c r="E4" s="2">
        <f aca="true" t="shared" si="0" ref="E4:E63">C4*D4</f>
        <v>0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63.4</v>
      </c>
      <c r="D64" s="2"/>
      <c r="E64" s="2">
        <f aca="true" t="shared" si="3" ref="E64:E80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76.4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66.1</v>
      </c>
      <c r="D68" s="2"/>
      <c r="E68" s="2">
        <f t="shared" si="3"/>
        <v>0</v>
      </c>
      <c r="F68" s="2"/>
      <c r="G68" s="2">
        <f aca="true" t="shared" si="4" ref="G68:G131">C68*F68</f>
        <v>0</v>
      </c>
      <c r="H68" s="2"/>
      <c r="I68" s="2">
        <f aca="true" t="shared" si="5" ref="I68:I131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76.4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77.1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81</v>
      </c>
      <c r="B81" s="2"/>
      <c r="C81" s="2">
        <v>64.7</v>
      </c>
      <c r="D81" s="2"/>
      <c r="E81" s="2">
        <f aca="true" t="shared" si="6" ref="E81:E10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94</v>
      </c>
      <c r="B94" s="2"/>
      <c r="C94" s="2">
        <v>77.4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97</v>
      </c>
      <c r="B97" s="2"/>
      <c r="C97" s="2">
        <v>77.1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99</v>
      </c>
      <c r="B99" s="2"/>
      <c r="C99" s="2">
        <v>64.9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100</v>
      </c>
      <c r="B100" s="2"/>
      <c r="C100" s="2">
        <v>76.9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103</v>
      </c>
      <c r="B103" s="2"/>
      <c r="C103" s="2">
        <v>77.4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105</v>
      </c>
      <c r="B105" s="2"/>
      <c r="C105" s="2">
        <v>65.4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65.4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108</v>
      </c>
      <c r="B107" s="2"/>
      <c r="C107" s="2">
        <v>77.6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111</v>
      </c>
      <c r="B110" s="2"/>
      <c r="C110" s="2">
        <v>77.4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114</v>
      </c>
      <c r="B113" s="2"/>
      <c r="C113" s="2">
        <v>77.6</v>
      </c>
      <c r="D113" s="2"/>
      <c r="E113" s="2">
        <f aca="true" t="shared" si="7" ref="E113:E171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117</v>
      </c>
      <c r="B116" s="2"/>
      <c r="C116" s="2">
        <v>77.6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120</v>
      </c>
      <c r="B119" s="2"/>
      <c r="C119" s="2">
        <v>77.4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121</v>
      </c>
      <c r="B120" s="2"/>
      <c r="C120" s="2">
        <v>66.6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126</v>
      </c>
      <c r="B125" s="2"/>
      <c r="C125" s="2">
        <v>76.9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129</v>
      </c>
      <c r="B128" s="2"/>
      <c r="C128" s="2">
        <v>77.1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130</v>
      </c>
      <c r="B129" s="2"/>
      <c r="C129" s="2">
        <v>65.4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aca="true" t="shared" si="8" ref="G132:G177">C132*F132</f>
        <v>0</v>
      </c>
      <c r="H132" s="2"/>
      <c r="I132" s="2">
        <f aca="true" t="shared" si="9" ref="I132:I177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141</v>
      </c>
      <c r="B137" s="2"/>
      <c r="C137" s="2">
        <v>77.1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144</v>
      </c>
      <c r="B140" s="2"/>
      <c r="C140" s="2">
        <v>65.6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157</v>
      </c>
      <c r="B153" s="2"/>
      <c r="C153" s="2">
        <v>40.3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160</v>
      </c>
      <c r="B156" s="2"/>
      <c r="C156" s="2">
        <v>40.3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161</v>
      </c>
      <c r="B157" s="2"/>
      <c r="C157" s="2">
        <v>65.1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166</v>
      </c>
      <c r="B162" s="2"/>
      <c r="C162" s="2">
        <v>40.3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171</v>
      </c>
      <c r="B167" s="2"/>
      <c r="C167" s="2">
        <v>40.2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173</v>
      </c>
      <c r="B169" s="2"/>
      <c r="C169" s="2">
        <v>65.6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175</v>
      </c>
      <c r="B171" s="2"/>
      <c r="C171" s="2">
        <v>66.4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176</v>
      </c>
      <c r="B172" s="2"/>
      <c r="C172" s="2">
        <v>66.5</v>
      </c>
      <c r="D172" s="2"/>
      <c r="E172" s="2">
        <f aca="true" t="shared" si="10" ref="E172:E177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177</v>
      </c>
      <c r="B173" s="2"/>
      <c r="C173" s="2">
        <v>37.2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178</v>
      </c>
      <c r="B174" s="2"/>
      <c r="C174" s="2">
        <v>66.6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180</v>
      </c>
      <c r="B176" s="2"/>
      <c r="C176" s="2">
        <v>40.2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2:31" ht="18.75">
      <c r="B178" s="4" t="s">
        <v>12</v>
      </c>
      <c r="C178" s="2">
        <f>ROUND(SUM(C3:C177),2)</f>
        <v>10347.8</v>
      </c>
      <c r="D178" s="2"/>
      <c r="E178" s="2">
        <f>ROUND(SUM(E3:E177),2)</f>
        <v>0</v>
      </c>
      <c r="F178" s="45">
        <f>D178</f>
        <v>0</v>
      </c>
      <c r="G178" s="46"/>
      <c r="H178" s="45">
        <f>F178</f>
        <v>0</v>
      </c>
      <c r="I178" s="46"/>
      <c r="J178" s="45">
        <f>D178</f>
        <v>0</v>
      </c>
      <c r="K178" s="46"/>
      <c r="L178" s="45">
        <f>D178</f>
        <v>0</v>
      </c>
      <c r="M178" s="46"/>
      <c r="N178" s="45">
        <f>D178</f>
        <v>0</v>
      </c>
      <c r="O178" s="46"/>
      <c r="P178" s="54">
        <f>D178</f>
        <v>0</v>
      </c>
      <c r="Q178" s="54"/>
      <c r="R178" s="54">
        <f>F178</f>
        <v>0</v>
      </c>
      <c r="S178" s="54"/>
      <c r="T178" s="54">
        <f>H178</f>
        <v>0</v>
      </c>
      <c r="U178" s="54"/>
      <c r="V178" s="54">
        <f>J178</f>
        <v>0</v>
      </c>
      <c r="W178" s="54"/>
      <c r="X178" s="54">
        <f>L178</f>
        <v>0</v>
      </c>
      <c r="Y178" s="54"/>
      <c r="Z178" s="54">
        <f>N178</f>
        <v>0</v>
      </c>
      <c r="AA178" s="54"/>
      <c r="AB178" s="54">
        <f>P178</f>
        <v>0</v>
      </c>
      <c r="AC178" s="54"/>
      <c r="AD178" s="54">
        <f>R178</f>
        <v>0</v>
      </c>
      <c r="AE178" s="54"/>
    </row>
    <row r="180" ht="15">
      <c r="D180">
        <f>744.8/10347.8</f>
        <v>0.07197665204197994</v>
      </c>
    </row>
  </sheetData>
  <sheetProtection/>
  <mergeCells count="30">
    <mergeCell ref="P1:Q1"/>
    <mergeCell ref="R1:S1"/>
    <mergeCell ref="A1:A2"/>
    <mergeCell ref="B1:B2"/>
    <mergeCell ref="C1:C2"/>
    <mergeCell ref="D1:E1"/>
    <mergeCell ref="F1:G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V1:W1"/>
    <mergeCell ref="X1:Y1"/>
    <mergeCell ref="Z1:AA1"/>
    <mergeCell ref="AB1:AC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User1</cp:lastModifiedBy>
  <cp:lastPrinted>2012-11-13T09:14:18Z</cp:lastPrinted>
  <dcterms:created xsi:type="dcterms:W3CDTF">2012-11-02T04:14:21Z</dcterms:created>
  <dcterms:modified xsi:type="dcterms:W3CDTF">2016-03-30T12:46:46Z</dcterms:modified>
  <cp:category/>
  <cp:version/>
  <cp:contentType/>
  <cp:contentStatus/>
</cp:coreProperties>
</file>